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2120" windowHeight="9120" activeTab="0"/>
  </bookViews>
  <sheets>
    <sheet name="損益表(一月)" sheetId="1" r:id="rId1"/>
    <sheet name="2011年仲値" sheetId="2" r:id="rId2"/>
    <sheet name="損益表(二月)" sheetId="3" r:id="rId3"/>
    <sheet name="損益表(三月)" sheetId="4" r:id="rId4"/>
    <sheet name="損益表(四月)" sheetId="5" r:id="rId5"/>
    <sheet name="損益表(五月)" sheetId="6" r:id="rId6"/>
    <sheet name="損益表(六月)" sheetId="7" r:id="rId7"/>
    <sheet name="損益表(七月)" sheetId="8" r:id="rId8"/>
    <sheet name="損益表(八月)" sheetId="9" r:id="rId9"/>
    <sheet name="損益表(九月)" sheetId="10" r:id="rId10"/>
    <sheet name="損益表(10月)" sheetId="11" r:id="rId11"/>
    <sheet name="損益表(11月)" sheetId="12" r:id="rId12"/>
    <sheet name="損益表(12月)" sheetId="13" r:id="rId13"/>
    <sheet name="休日一覧" sheetId="14" r:id="rId14"/>
  </sheets>
  <definedNames>
    <definedName name="_xlnm.Print_Area" localSheetId="10">'損益表(10月)'!$B$2:$J$40</definedName>
    <definedName name="_xlnm.Print_Area" localSheetId="11">'損益表(11月)'!$B$2:$J$40</definedName>
    <definedName name="_xlnm.Print_Area" localSheetId="12">'損益表(12月)'!$B$2:$J$40</definedName>
    <definedName name="_xlnm.Print_Area" localSheetId="0">'損益表(一月)'!$B$2:$J$40</definedName>
    <definedName name="_xlnm.Print_Area" localSheetId="9">'損益表(九月)'!$B$2:$J$40</definedName>
    <definedName name="_xlnm.Print_Area" localSheetId="5">'損益表(五月)'!$B$2:$J$40</definedName>
    <definedName name="_xlnm.Print_Area" localSheetId="3">'損益表(三月)'!$B$2:$J$40</definedName>
    <definedName name="_xlnm.Print_Area" localSheetId="4">'損益表(四月)'!$B$2:$J$40</definedName>
    <definedName name="_xlnm.Print_Area" localSheetId="7">'損益表(七月)'!$B$2:$J$40</definedName>
    <definedName name="_xlnm.Print_Area" localSheetId="2">'損益表(二月)'!$B$2:$J$40</definedName>
    <definedName name="_xlnm.Print_Area" localSheetId="8">'損益表(八月)'!$B$2:$J$40</definedName>
    <definedName name="_xlnm.Print_Area" localSheetId="6">'損益表(六月)'!$B$2:$J$40</definedName>
    <definedName name="休日">'休日一覧'!$B$3:$D$29</definedName>
    <definedName name="損益">'2011年仲値'!#REF!</definedName>
    <definedName name="仲値">'2011年仲値'!$B$4:$C$300</definedName>
    <definedName name="入金">'2011年仲値'!$G$4:$H$300</definedName>
    <definedName name="利益">'2011年仲値'!$E$4:$F$300</definedName>
  </definedNames>
  <calcPr fullCalcOnLoad="1"/>
</workbook>
</file>

<file path=xl/sharedStrings.xml><?xml version="1.0" encoding="utf-8"?>
<sst xmlns="http://schemas.openxmlformats.org/spreadsheetml/2006/main" count="241" uniqueCount="57">
  <si>
    <t>年</t>
  </si>
  <si>
    <t>日</t>
  </si>
  <si>
    <t>曜日</t>
  </si>
  <si>
    <t>摘要</t>
  </si>
  <si>
    <t>日付</t>
  </si>
  <si>
    <t>名称</t>
  </si>
  <si>
    <t>元日</t>
  </si>
  <si>
    <t>成人の日</t>
  </si>
  <si>
    <t>建国記念の日</t>
  </si>
  <si>
    <t>春分の日</t>
  </si>
  <si>
    <t>憲法記念日</t>
  </si>
  <si>
    <t>国民の休日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</si>
  <si>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</si>
  <si>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</si>
  <si>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</si>
  <si>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</si>
  <si>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</si>
  <si>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</si>
  <si>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</si>
  <si>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</si>
  <si>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年始休業</t>
  </si>
  <si>
    <t>昭和の日</t>
  </si>
  <si>
    <t>振替休日</t>
  </si>
  <si>
    <t>みどりの日</t>
  </si>
  <si>
    <t>夏季休業</t>
  </si>
  <si>
    <t>年末休業</t>
  </si>
  <si>
    <t>【休日一覧】</t>
  </si>
  <si>
    <t>月分</t>
  </si>
  <si>
    <t>一日利益</t>
  </si>
  <si>
    <t>総計</t>
  </si>
  <si>
    <t>円転値</t>
  </si>
  <si>
    <t>手数料</t>
  </si>
  <si>
    <t>入金/出金</t>
  </si>
  <si>
    <t>月合計</t>
  </si>
  <si>
    <t>前月迄の合計</t>
  </si>
  <si>
    <t>冬時間</t>
  </si>
  <si>
    <t>夏時間</t>
  </si>
  <si>
    <t>ドル仲値</t>
  </si>
  <si>
    <t>休</t>
  </si>
  <si>
    <t>休</t>
  </si>
  <si>
    <t>ドル仲値</t>
  </si>
  <si>
    <t>ドル仲値</t>
  </si>
  <si>
    <t>ドル仲値</t>
  </si>
  <si>
    <t>ドル仲値</t>
  </si>
  <si>
    <t>ドル仲値</t>
  </si>
  <si>
    <t>ドル仲値</t>
  </si>
  <si>
    <t>ドル仲値</t>
  </si>
  <si>
    <t>ドル仲値</t>
  </si>
  <si>
    <t>ドル仲値</t>
  </si>
  <si>
    <t>ドル仲値</t>
  </si>
  <si>
    <t>ドル仲値</t>
  </si>
  <si>
    <t>仲値</t>
  </si>
  <si>
    <t>利益</t>
  </si>
  <si>
    <t>入出金</t>
  </si>
  <si>
    <t>Alpari(UK) 損益表</t>
  </si>
  <si>
    <t>～2011年3月26日 2011年10月30日～</t>
  </si>
  <si>
    <t>2011年3月27日～2011年10月29日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</si>
</sst>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0&quot;月&quot;"/>
    <numFmt numFmtId="178" formatCode="0_ "/>
    <numFmt numFmtId="179" formatCode="\(aaa\)"/>
    <numFmt numFmtId="180" formatCode="yyyy/mm/dd"/>
    <numFmt numFmtId="181" formatCode="00"/>
    <numFmt numFmtId="182" formatCode="h:mm\ "/>
    <numFmt numFmtId="183" formatCode="hh:mm"/>
    <numFmt numFmtId="184" formatCode="#,##0&quot;円&quot;"/>
    <numFmt numFmtId="185" formatCode="[hh]:mm"/>
    <numFmt numFmtId="186" formatCode="d"/>
    <numFmt numFmtId="187" formatCode="mmm\-yyyy"/>
    <numFmt numFmtId="188" formatCode="\$#,##0.00;[Red]\-\$#,##0.00"/>
    <numFmt numFmtId="189" formatCode="\$#,##0.00;\-\$#,##0.00"/>
    <numFmt numFmtId="190" formatCode="#,##0_);[Red]\(#,##0\)"/>
    <numFmt numFmtId="191" formatCode="&quot;\&quot;#,##0_);[Red]\(&quot;\&quot;#,##0\)"/>
    <numFmt numFmtId="192" formatCode="0_ ;[Red]\-0\ "/>
    <numFmt numFmtId="193" formatCode="0.00_ ;[Red]\-0.00\ "/>
  </numFmts>
  <fonts count="10"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80" fontId="0" fillId="0" borderId="1" xfId="0" applyNumberFormat="1" applyBorder="1" applyAlignment="1" applyProtection="1">
      <alignment vertical="center" shrinkToFit="1"/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6" fillId="2" borderId="1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vertical="center"/>
      <protection hidden="1"/>
    </xf>
    <xf numFmtId="180" fontId="0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" fontId="8" fillId="0" borderId="0" xfId="0" applyNumberFormat="1" applyFont="1" applyBorder="1" applyAlignment="1" applyProtection="1">
      <alignment horizontal="center" vertical="center" shrinkToFit="1"/>
      <protection locked="0"/>
    </xf>
    <xf numFmtId="1" fontId="8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186" fontId="6" fillId="4" borderId="4" xfId="0" applyNumberFormat="1" applyFont="1" applyFill="1" applyBorder="1" applyAlignment="1">
      <alignment vertical="center" shrinkToFit="1"/>
    </xf>
    <xf numFmtId="0" fontId="6" fillId="4" borderId="5" xfId="0" applyFont="1" applyFill="1" applyBorder="1" applyAlignment="1" applyProtection="1">
      <alignment horizontal="center" vertical="center" shrinkToFit="1"/>
      <protection hidden="1"/>
    </xf>
    <xf numFmtId="0" fontId="6" fillId="4" borderId="6" xfId="0" applyFont="1" applyFill="1" applyBorder="1" applyAlignment="1" applyProtection="1">
      <alignment horizontal="center" vertical="center" shrinkToFit="1"/>
      <protection hidden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186" fontId="6" fillId="4" borderId="11" xfId="0" applyNumberFormat="1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186" fontId="6" fillId="4" borderId="12" xfId="0" applyNumberFormat="1" applyFont="1" applyFill="1" applyBorder="1" applyAlignment="1">
      <alignment horizontal="right" vertical="center" shrinkToFit="1"/>
    </xf>
    <xf numFmtId="38" fontId="0" fillId="4" borderId="6" xfId="0" applyNumberFormat="1" applyFont="1" applyFill="1" applyBorder="1" applyAlignment="1">
      <alignment horizontal="right" vertical="center" shrinkToFit="1"/>
    </xf>
    <xf numFmtId="38" fontId="0" fillId="4" borderId="13" xfId="0" applyNumberFormat="1" applyFont="1" applyFill="1" applyBorder="1" applyAlignment="1">
      <alignment horizontal="right" vertical="center" shrinkToFit="1"/>
    </xf>
    <xf numFmtId="38" fontId="0" fillId="4" borderId="14" xfId="0" applyNumberFormat="1" applyFont="1" applyFill="1" applyBorder="1" applyAlignment="1">
      <alignment horizontal="right" vertical="center" shrinkToFit="1"/>
    </xf>
    <xf numFmtId="38" fontId="0" fillId="4" borderId="15" xfId="0" applyNumberFormat="1" applyFont="1" applyFill="1" applyBorder="1" applyAlignment="1">
      <alignment horizontal="right" vertical="center" shrinkToFit="1"/>
    </xf>
    <xf numFmtId="188" fontId="7" fillId="3" borderId="16" xfId="0" applyNumberFormat="1" applyFont="1" applyFill="1" applyBorder="1" applyAlignment="1">
      <alignment horizontal="right" vertical="center" shrinkToFit="1"/>
    </xf>
    <xf numFmtId="188" fontId="0" fillId="0" borderId="17" xfId="0" applyNumberFormat="1" applyFont="1" applyBorder="1" applyAlignment="1">
      <alignment horizontal="right" vertical="center" shrinkToFit="1"/>
    </xf>
    <xf numFmtId="188" fontId="0" fillId="0" borderId="6" xfId="0" applyNumberFormat="1" applyFont="1" applyBorder="1" applyAlignment="1">
      <alignment horizontal="right" vertical="center" shrinkToFit="1"/>
    </xf>
    <xf numFmtId="188" fontId="0" fillId="0" borderId="5" xfId="0" applyNumberFormat="1" applyFont="1" applyBorder="1" applyAlignment="1">
      <alignment horizontal="right" vertical="center" shrinkToFit="1"/>
    </xf>
    <xf numFmtId="38" fontId="6" fillId="3" borderId="16" xfId="0" applyNumberFormat="1" applyFont="1" applyFill="1" applyBorder="1" applyAlignment="1">
      <alignment horizontal="right" vertical="center" shrinkToFit="1"/>
    </xf>
    <xf numFmtId="38" fontId="6" fillId="3" borderId="18" xfId="0" applyNumberFormat="1" applyFont="1" applyFill="1" applyBorder="1" applyAlignment="1">
      <alignment horizontal="right" vertical="center" shrinkToFit="1"/>
    </xf>
    <xf numFmtId="40" fontId="0" fillId="4" borderId="19" xfId="0" applyNumberFormat="1" applyFont="1" applyFill="1" applyBorder="1" applyAlignment="1">
      <alignment horizontal="right" vertical="center" shrinkToFit="1"/>
    </xf>
    <xf numFmtId="40" fontId="6" fillId="3" borderId="20" xfId="0" applyNumberFormat="1" applyFont="1" applyFill="1" applyBorder="1" applyAlignment="1">
      <alignment horizontal="right" vertical="center" shrinkToFit="1"/>
    </xf>
    <xf numFmtId="188" fontId="8" fillId="0" borderId="0" xfId="0" applyNumberFormat="1" applyFont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  <protection hidden="1"/>
    </xf>
    <xf numFmtId="14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4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188" fontId="0" fillId="0" borderId="15" xfId="0" applyNumberFormat="1" applyFont="1" applyBorder="1" applyAlignment="1">
      <alignment horizontal="right" vertical="center" shrinkToFit="1"/>
    </xf>
    <xf numFmtId="40" fontId="0" fillId="4" borderId="30" xfId="0" applyNumberFormat="1" applyFont="1" applyFill="1" applyBorder="1" applyAlignment="1">
      <alignment horizontal="right" vertical="center" shrinkToFit="1"/>
    </xf>
    <xf numFmtId="38" fontId="0" fillId="4" borderId="5" xfId="0" applyNumberFormat="1" applyFont="1" applyFill="1" applyBorder="1" applyAlignment="1">
      <alignment horizontal="right" vertical="center" shrinkToFit="1"/>
    </xf>
    <xf numFmtId="188" fontId="0" fillId="0" borderId="31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88" fontId="0" fillId="0" borderId="17" xfId="0" applyNumberFormat="1" applyBorder="1" applyAlignment="1">
      <alignment horizontal="right" vertical="center" shrinkToFit="1"/>
    </xf>
    <xf numFmtId="0" fontId="0" fillId="0" borderId="0" xfId="0" applyBorder="1" applyAlignment="1" applyProtection="1">
      <alignment vertical="center" shrinkToFit="1"/>
      <protection hidden="1"/>
    </xf>
    <xf numFmtId="188" fontId="0" fillId="0" borderId="32" xfId="0" applyNumberFormat="1" applyFont="1" applyBorder="1" applyAlignment="1">
      <alignment horizontal="right" vertical="center" shrinkToFit="1"/>
    </xf>
    <xf numFmtId="188" fontId="7" fillId="3" borderId="33" xfId="0" applyNumberFormat="1" applyFont="1" applyFill="1" applyBorder="1" applyAlignment="1">
      <alignment horizontal="right" vertical="center" shrinkToFit="1"/>
    </xf>
    <xf numFmtId="188" fontId="0" fillId="0" borderId="34" xfId="0" applyNumberFormat="1" applyBorder="1" applyAlignment="1">
      <alignment horizontal="right" vertical="center" shrinkToFit="1"/>
    </xf>
    <xf numFmtId="38" fontId="6" fillId="3" borderId="33" xfId="0" applyNumberFormat="1" applyFont="1" applyFill="1" applyBorder="1" applyAlignment="1">
      <alignment horizontal="right" vertical="center" shrinkToFit="1"/>
    </xf>
    <xf numFmtId="188" fontId="0" fillId="0" borderId="34" xfId="0" applyNumberFormat="1" applyFont="1" applyBorder="1" applyAlignment="1">
      <alignment horizontal="right" vertical="center" shrinkToFit="1"/>
    </xf>
    <xf numFmtId="40" fontId="0" fillId="4" borderId="35" xfId="0" applyNumberFormat="1" applyFont="1" applyFill="1" applyBorder="1" applyAlignment="1">
      <alignment horizontal="right" vertical="center" shrinkToFit="1"/>
    </xf>
    <xf numFmtId="40" fontId="6" fillId="3" borderId="36" xfId="0" applyNumberFormat="1" applyFont="1" applyFill="1" applyBorder="1" applyAlignment="1">
      <alignment horizontal="right" vertical="center" shrinkToFit="1"/>
    </xf>
    <xf numFmtId="38" fontId="0" fillId="4" borderId="32" xfId="0" applyNumberFormat="1" applyFont="1" applyFill="1" applyBorder="1" applyAlignment="1">
      <alignment horizontal="right" vertical="center" shrinkToFit="1"/>
    </xf>
    <xf numFmtId="0" fontId="0" fillId="0" borderId="25" xfId="0" applyBorder="1" applyAlignment="1">
      <alignment vertical="center"/>
    </xf>
    <xf numFmtId="188" fontId="7" fillId="3" borderId="37" xfId="0" applyNumberFormat="1" applyFont="1" applyFill="1" applyBorder="1" applyAlignment="1">
      <alignment horizontal="right" vertical="center" shrinkToFit="1"/>
    </xf>
    <xf numFmtId="188" fontId="7" fillId="3" borderId="38" xfId="0" applyNumberFormat="1" applyFont="1" applyFill="1" applyBorder="1" applyAlignment="1">
      <alignment horizontal="right" vertical="center" shrinkToFit="1"/>
    </xf>
    <xf numFmtId="1" fontId="8" fillId="0" borderId="22" xfId="0" applyNumberFormat="1" applyFont="1" applyBorder="1" applyAlignment="1" applyProtection="1">
      <alignment horizontal="center" vertical="center" shrinkToFit="1"/>
      <protection locked="0"/>
    </xf>
    <xf numFmtId="1" fontId="8" fillId="0" borderId="39" xfId="0" applyNumberFormat="1" applyFont="1" applyBorder="1" applyAlignment="1" applyProtection="1">
      <alignment horizontal="center" vertical="center" shrinkToFit="1"/>
      <protection locked="0"/>
    </xf>
    <xf numFmtId="0" fontId="5" fillId="3" borderId="25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40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26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29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41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23" xfId="0" applyNumberFormat="1" applyFont="1" applyFill="1" applyBorder="1" applyAlignment="1" applyProtection="1">
      <alignment horizontal="center" vertical="center" shrinkToFit="1"/>
      <protection hidden="1"/>
    </xf>
    <xf numFmtId="1" fontId="8" fillId="0" borderId="21" xfId="0" applyNumberFormat="1" applyFont="1" applyBorder="1" applyAlignment="1" applyProtection="1">
      <alignment horizontal="center" vertical="center" shrinkToFit="1"/>
      <protection locked="0"/>
    </xf>
    <xf numFmtId="1" fontId="8" fillId="0" borderId="42" xfId="0" applyNumberFormat="1" applyFont="1" applyBorder="1" applyAlignment="1" applyProtection="1">
      <alignment horizontal="center" vertical="center" shrinkToFit="1"/>
      <protection locked="0"/>
    </xf>
    <xf numFmtId="0" fontId="7" fillId="3" borderId="43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8" fontId="8" fillId="0" borderId="25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FF0000"/>
      </font>
      <fill>
        <patternFill>
          <bgColor rgb="FFFF99CC"/>
        </patternFill>
      </fill>
      <border/>
    </dxf>
    <dxf>
      <font>
        <b/>
        <i val="0"/>
        <color rgb="FF0000FF"/>
      </font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B2:P103"/>
  <sheetViews>
    <sheetView tabSelected="1" workbookViewId="0" topLeftCell="A6">
      <selection activeCell="H13" sqref="H13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80">
        <v>2011</v>
      </c>
      <c r="C2" s="81"/>
      <c r="D2" s="13" t="s">
        <v>0</v>
      </c>
      <c r="G2" s="74" t="s">
        <v>54</v>
      </c>
      <c r="H2" s="75"/>
      <c r="I2" s="75"/>
      <c r="J2" s="76"/>
    </row>
    <row r="3" spans="2:16" s="1" customFormat="1" ht="18" thickBot="1">
      <c r="B3" s="72">
        <v>1</v>
      </c>
      <c r="C3" s="73"/>
      <c r="D3" s="12" t="s">
        <v>27</v>
      </c>
      <c r="E3" s="14"/>
      <c r="F3" s="12"/>
      <c r="G3" s="77"/>
      <c r="H3" s="78"/>
      <c r="I3" s="78"/>
      <c r="J3" s="79"/>
      <c r="P3" s="60"/>
    </row>
    <row r="4" spans="6:13" ht="18" thickBot="1">
      <c r="F4" s="15"/>
      <c r="G4" s="16"/>
      <c r="H4" s="3"/>
      <c r="I4" s="3"/>
      <c r="J4" s="3"/>
      <c r="L4" s="27"/>
      <c r="M4" s="16"/>
    </row>
    <row r="5" spans="2:10" ht="13.5" customHeight="1">
      <c r="B5" s="84" t="s">
        <v>34</v>
      </c>
      <c r="C5" s="85"/>
      <c r="D5" s="86"/>
      <c r="E5" s="90">
        <v>0</v>
      </c>
      <c r="F5" s="91"/>
      <c r="G5" s="41"/>
      <c r="H5" s="42" t="s">
        <v>35</v>
      </c>
      <c r="I5" s="94" t="s">
        <v>55</v>
      </c>
      <c r="J5" s="95"/>
    </row>
    <row r="6" spans="2:10" ht="14.25" customHeight="1" thickBot="1">
      <c r="B6" s="87"/>
      <c r="C6" s="88"/>
      <c r="D6" s="89"/>
      <c r="E6" s="92"/>
      <c r="F6" s="93"/>
      <c r="G6" s="41"/>
      <c r="H6" s="43" t="s">
        <v>36</v>
      </c>
      <c r="I6" s="96" t="s">
        <v>56</v>
      </c>
      <c r="J6" s="97"/>
    </row>
    <row r="7" spans="15:16" ht="14.25" thickBot="1">
      <c r="O7" s="16"/>
      <c r="P7" s="16"/>
    </row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37</v>
      </c>
      <c r="H8" s="22" t="s">
        <v>30</v>
      </c>
      <c r="I8" s="24" t="s">
        <v>31</v>
      </c>
      <c r="J8" s="25" t="s">
        <v>3</v>
      </c>
    </row>
    <row r="9" spans="2:16" ht="18" customHeight="1" thickTop="1">
      <c r="B9" s="28">
        <f>DATE(B2,B3,1)</f>
        <v>40544</v>
      </c>
      <c r="C9" s="21" t="str">
        <f aca="true" t="shared" si="0" ref="C9:C39">IF(ISERROR(VLOOKUP(B9,休日,2,0)),TEXT(B9,"aaa"),VLOOKUP(B9,休日,3,0))</f>
        <v>休</v>
      </c>
      <c r="D9" s="35">
        <f aca="true" t="shared" si="1" ref="D9:D39">IF(ISERROR(VLOOKUP(B9,利益,2,0)),"",VLOOKUP(B9,利益,2,0))</f>
      </c>
      <c r="E9" s="35">
        <f aca="true" t="shared" si="2" ref="E9:E39">IF(ISERROR(VLOOKUP(B9,入金,2,0)),"",VLOOKUP(B9,入金,2,0))</f>
      </c>
      <c r="F9" s="59">
        <f>SUM(D9:E9)+$E$5</f>
        <v>0</v>
      </c>
      <c r="G9" s="39">
        <f>IF(ISERROR(VLOOKUP(B9,仲値,2,0)),"",VLOOKUP(B9,仲値,2,0))</f>
      </c>
      <c r="H9" s="29">
        <f>IF((G9=""),"",F9*G9)</f>
      </c>
      <c r="I9" s="30"/>
      <c r="J9" s="45" t="str">
        <f>IF(ISERROR(VLOOKUP(B9,休日,2,0)),"",VLOOKUP(B9,休日,2,0))</f>
        <v>元日</v>
      </c>
      <c r="P9" s="16"/>
    </row>
    <row r="10" spans="2:10" ht="18" customHeight="1">
      <c r="B10" s="19">
        <f aca="true" t="shared" si="3" ref="B10:B36">B9+1</f>
        <v>40545</v>
      </c>
      <c r="C10" s="21" t="str">
        <f t="shared" si="0"/>
        <v>休</v>
      </c>
      <c r="D10" s="35">
        <f t="shared" si="1"/>
      </c>
      <c r="E10" s="35">
        <f t="shared" si="2"/>
      </c>
      <c r="F10" s="59">
        <f>SUM(D10:E10)+F9</f>
        <v>0</v>
      </c>
      <c r="G10" s="39">
        <f aca="true" t="shared" si="4" ref="G10:G39">IF(ISERROR(VLOOKUP(B10,仲値,2,0)),"",VLOOKUP(B10,仲値,2,0))</f>
      </c>
      <c r="H10" s="29">
        <f aca="true" t="shared" si="5" ref="H10:H39">IF((G10=""),"",F10*G10)</f>
      </c>
      <c r="I10" s="31"/>
      <c r="J10" s="45" t="str">
        <f aca="true" t="shared" si="6" ref="J10:J39">IF(ISERROR(VLOOKUP(B10,休日,2,0)),"",VLOOKUP(B10,休日,2,0))</f>
        <v>年始休業</v>
      </c>
    </row>
    <row r="11" spans="2:16" ht="18" customHeight="1">
      <c r="B11" s="19">
        <f t="shared" si="3"/>
        <v>40546</v>
      </c>
      <c r="C11" s="21" t="str">
        <f t="shared" si="0"/>
        <v>休</v>
      </c>
      <c r="D11" s="35">
        <f t="shared" si="1"/>
      </c>
      <c r="E11" s="35">
        <f t="shared" si="2"/>
      </c>
      <c r="F11" s="59">
        <f aca="true" t="shared" si="7" ref="F11:F39">SUM(D11:E11)+F10</f>
        <v>0</v>
      </c>
      <c r="G11" s="39">
        <f t="shared" si="4"/>
      </c>
      <c r="H11" s="29">
        <f t="shared" si="5"/>
      </c>
      <c r="I11" s="31"/>
      <c r="J11" s="45" t="str">
        <f t="shared" si="6"/>
        <v>年始休業</v>
      </c>
      <c r="N11" s="16"/>
      <c r="O11" s="16"/>
      <c r="P11" s="16"/>
    </row>
    <row r="12" spans="2:15" ht="18" customHeight="1">
      <c r="B12" s="19">
        <f t="shared" si="3"/>
        <v>40547</v>
      </c>
      <c r="C12" s="21" t="str">
        <f t="shared" si="0"/>
        <v>火</v>
      </c>
      <c r="D12" s="35">
        <f t="shared" si="1"/>
      </c>
      <c r="E12" s="35">
        <f t="shared" si="2"/>
      </c>
      <c r="F12" s="59">
        <f t="shared" si="7"/>
        <v>0</v>
      </c>
      <c r="G12" s="39">
        <f t="shared" si="4"/>
      </c>
      <c r="H12" s="29">
        <f t="shared" si="5"/>
      </c>
      <c r="I12" s="31"/>
      <c r="J12" s="45">
        <f t="shared" si="6"/>
      </c>
      <c r="N12" s="16"/>
      <c r="O12" s="16"/>
    </row>
    <row r="13" spans="2:10" ht="18" customHeight="1">
      <c r="B13" s="19">
        <f t="shared" si="3"/>
        <v>40548</v>
      </c>
      <c r="C13" s="21" t="str">
        <f t="shared" si="0"/>
        <v>水</v>
      </c>
      <c r="D13" s="35">
        <f t="shared" si="1"/>
      </c>
      <c r="E13" s="35">
        <f t="shared" si="2"/>
      </c>
      <c r="F13" s="59">
        <f t="shared" si="7"/>
        <v>0</v>
      </c>
      <c r="G13" s="39">
        <f t="shared" si="4"/>
      </c>
      <c r="H13" s="29">
        <f t="shared" si="5"/>
      </c>
      <c r="I13" s="31"/>
      <c r="J13" s="45">
        <f t="shared" si="6"/>
      </c>
    </row>
    <row r="14" spans="2:10" ht="18" customHeight="1">
      <c r="B14" s="19">
        <f t="shared" si="3"/>
        <v>40549</v>
      </c>
      <c r="C14" s="21" t="str">
        <f t="shared" si="0"/>
        <v>木</v>
      </c>
      <c r="D14" s="35">
        <f t="shared" si="1"/>
      </c>
      <c r="E14" s="35">
        <f t="shared" si="2"/>
      </c>
      <c r="F14" s="59">
        <f t="shared" si="7"/>
        <v>0</v>
      </c>
      <c r="G14" s="39">
        <f t="shared" si="4"/>
      </c>
      <c r="H14" s="29">
        <f t="shared" si="5"/>
      </c>
      <c r="I14" s="31"/>
      <c r="J14" s="45">
        <f t="shared" si="6"/>
      </c>
    </row>
    <row r="15" spans="2:10" ht="18" customHeight="1">
      <c r="B15" s="19">
        <f t="shared" si="3"/>
        <v>40550</v>
      </c>
      <c r="C15" s="21" t="str">
        <f t="shared" si="0"/>
        <v>金</v>
      </c>
      <c r="D15" s="35">
        <f t="shared" si="1"/>
      </c>
      <c r="E15" s="35">
        <f t="shared" si="2"/>
      </c>
      <c r="F15" s="59">
        <f t="shared" si="7"/>
        <v>0</v>
      </c>
      <c r="G15" s="39">
        <f t="shared" si="4"/>
      </c>
      <c r="H15" s="29">
        <f t="shared" si="5"/>
      </c>
      <c r="I15" s="31"/>
      <c r="J15" s="45">
        <f t="shared" si="6"/>
      </c>
    </row>
    <row r="16" spans="2:15" ht="18" customHeight="1">
      <c r="B16" s="19">
        <f t="shared" si="3"/>
        <v>40551</v>
      </c>
      <c r="C16" s="21" t="str">
        <f t="shared" si="0"/>
        <v>土</v>
      </c>
      <c r="D16" s="35">
        <f t="shared" si="1"/>
      </c>
      <c r="E16" s="35">
        <f t="shared" si="2"/>
      </c>
      <c r="F16" s="59">
        <f t="shared" si="7"/>
        <v>0</v>
      </c>
      <c r="G16" s="39">
        <f t="shared" si="4"/>
      </c>
      <c r="H16" s="29">
        <f t="shared" si="5"/>
      </c>
      <c r="I16" s="31"/>
      <c r="J16" s="45">
        <f t="shared" si="6"/>
      </c>
      <c r="O16" s="16"/>
    </row>
    <row r="17" spans="2:10" ht="18" customHeight="1">
      <c r="B17" s="19">
        <f t="shared" si="3"/>
        <v>40552</v>
      </c>
      <c r="C17" s="21" t="str">
        <f t="shared" si="0"/>
        <v>日</v>
      </c>
      <c r="D17" s="35">
        <f t="shared" si="1"/>
      </c>
      <c r="E17" s="35">
        <f t="shared" si="2"/>
      </c>
      <c r="F17" s="59">
        <f t="shared" si="7"/>
        <v>0</v>
      </c>
      <c r="G17" s="39">
        <f t="shared" si="4"/>
      </c>
      <c r="H17" s="29">
        <f t="shared" si="5"/>
      </c>
      <c r="I17" s="31"/>
      <c r="J17" s="45">
        <f t="shared" si="6"/>
      </c>
    </row>
    <row r="18" spans="2:10" ht="18" customHeight="1">
      <c r="B18" s="19">
        <f t="shared" si="3"/>
        <v>40553</v>
      </c>
      <c r="C18" s="21" t="str">
        <f t="shared" si="0"/>
        <v>休</v>
      </c>
      <c r="D18" s="35">
        <f t="shared" si="1"/>
      </c>
      <c r="E18" s="35">
        <f t="shared" si="2"/>
      </c>
      <c r="F18" s="59">
        <f t="shared" si="7"/>
        <v>0</v>
      </c>
      <c r="G18" s="39">
        <f t="shared" si="4"/>
      </c>
      <c r="H18" s="29">
        <f t="shared" si="5"/>
      </c>
      <c r="I18" s="31"/>
      <c r="J18" s="45" t="str">
        <f t="shared" si="6"/>
        <v>成人の日</v>
      </c>
    </row>
    <row r="19" spans="2:10" ht="18" customHeight="1">
      <c r="B19" s="19">
        <f t="shared" si="3"/>
        <v>40554</v>
      </c>
      <c r="C19" s="21" t="str">
        <f t="shared" si="0"/>
        <v>火</v>
      </c>
      <c r="D19" s="35">
        <f t="shared" si="1"/>
      </c>
      <c r="E19" s="35">
        <f t="shared" si="2"/>
      </c>
      <c r="F19" s="59">
        <f t="shared" si="7"/>
        <v>0</v>
      </c>
      <c r="G19" s="39">
        <f t="shared" si="4"/>
      </c>
      <c r="H19" s="29">
        <f t="shared" si="5"/>
      </c>
      <c r="I19" s="31"/>
      <c r="J19" s="45">
        <f t="shared" si="6"/>
      </c>
    </row>
    <row r="20" spans="2:10" ht="18" customHeight="1">
      <c r="B20" s="19">
        <f t="shared" si="3"/>
        <v>40555</v>
      </c>
      <c r="C20" s="21" t="str">
        <f t="shared" si="0"/>
        <v>水</v>
      </c>
      <c r="D20" s="35">
        <f t="shared" si="1"/>
      </c>
      <c r="E20" s="35">
        <f t="shared" si="2"/>
      </c>
      <c r="F20" s="59">
        <f t="shared" si="7"/>
        <v>0</v>
      </c>
      <c r="G20" s="39">
        <f t="shared" si="4"/>
      </c>
      <c r="H20" s="29">
        <f t="shared" si="5"/>
      </c>
      <c r="I20" s="31"/>
      <c r="J20" s="45">
        <f t="shared" si="6"/>
      </c>
    </row>
    <row r="21" spans="2:10" ht="18" customHeight="1">
      <c r="B21" s="19">
        <f t="shared" si="3"/>
        <v>40556</v>
      </c>
      <c r="C21" s="21" t="str">
        <f t="shared" si="0"/>
        <v>木</v>
      </c>
      <c r="D21" s="35">
        <f t="shared" si="1"/>
      </c>
      <c r="E21" s="35">
        <f t="shared" si="2"/>
      </c>
      <c r="F21" s="59">
        <f t="shared" si="7"/>
        <v>0</v>
      </c>
      <c r="G21" s="39">
        <f t="shared" si="4"/>
      </c>
      <c r="H21" s="29">
        <f t="shared" si="5"/>
      </c>
      <c r="I21" s="31"/>
      <c r="J21" s="45">
        <f t="shared" si="6"/>
      </c>
    </row>
    <row r="22" spans="2:10" ht="18" customHeight="1">
      <c r="B22" s="19">
        <f t="shared" si="3"/>
        <v>40557</v>
      </c>
      <c r="C22" s="21" t="str">
        <f t="shared" si="0"/>
        <v>金</v>
      </c>
      <c r="D22" s="35">
        <f t="shared" si="1"/>
      </c>
      <c r="E22" s="35">
        <f t="shared" si="2"/>
      </c>
      <c r="F22" s="59">
        <f t="shared" si="7"/>
        <v>0</v>
      </c>
      <c r="G22" s="39">
        <f t="shared" si="4"/>
      </c>
      <c r="H22" s="29">
        <f t="shared" si="5"/>
      </c>
      <c r="I22" s="31"/>
      <c r="J22" s="45">
        <f t="shared" si="6"/>
      </c>
    </row>
    <row r="23" spans="2:10" ht="18" customHeight="1">
      <c r="B23" s="19">
        <f t="shared" si="3"/>
        <v>40558</v>
      </c>
      <c r="C23" s="21" t="str">
        <f t="shared" si="0"/>
        <v>土</v>
      </c>
      <c r="D23" s="35">
        <f t="shared" si="1"/>
      </c>
      <c r="E23" s="35">
        <f t="shared" si="2"/>
      </c>
      <c r="F23" s="59">
        <f t="shared" si="7"/>
        <v>0</v>
      </c>
      <c r="G23" s="39">
        <f t="shared" si="4"/>
      </c>
      <c r="H23" s="29">
        <f t="shared" si="5"/>
      </c>
      <c r="I23" s="31"/>
      <c r="J23" s="45">
        <f t="shared" si="6"/>
      </c>
    </row>
    <row r="24" spans="2:10" ht="18" customHeight="1">
      <c r="B24" s="19">
        <f t="shared" si="3"/>
        <v>40559</v>
      </c>
      <c r="C24" s="21" t="str">
        <f t="shared" si="0"/>
        <v>日</v>
      </c>
      <c r="D24" s="35">
        <f t="shared" si="1"/>
      </c>
      <c r="E24" s="35">
        <f t="shared" si="2"/>
      </c>
      <c r="F24" s="59">
        <f t="shared" si="7"/>
        <v>0</v>
      </c>
      <c r="G24" s="39">
        <f t="shared" si="4"/>
      </c>
      <c r="H24" s="29">
        <f t="shared" si="5"/>
      </c>
      <c r="I24" s="31"/>
      <c r="J24" s="45">
        <f t="shared" si="6"/>
      </c>
    </row>
    <row r="25" spans="2:10" ht="18" customHeight="1">
      <c r="B25" s="19">
        <f t="shared" si="3"/>
        <v>40560</v>
      </c>
      <c r="C25" s="21" t="str">
        <f t="shared" si="0"/>
        <v>月</v>
      </c>
      <c r="D25" s="35">
        <f t="shared" si="1"/>
      </c>
      <c r="E25" s="35">
        <f t="shared" si="2"/>
      </c>
      <c r="F25" s="59">
        <f t="shared" si="7"/>
        <v>0</v>
      </c>
      <c r="G25" s="39">
        <f t="shared" si="4"/>
      </c>
      <c r="H25" s="29">
        <f t="shared" si="5"/>
      </c>
      <c r="I25" s="31"/>
      <c r="J25" s="45">
        <f t="shared" si="6"/>
      </c>
    </row>
    <row r="26" spans="2:10" ht="18" customHeight="1">
      <c r="B26" s="19">
        <f t="shared" si="3"/>
        <v>40561</v>
      </c>
      <c r="C26" s="21" t="str">
        <f t="shared" si="0"/>
        <v>火</v>
      </c>
      <c r="D26" s="35">
        <f t="shared" si="1"/>
      </c>
      <c r="E26" s="35">
        <f t="shared" si="2"/>
      </c>
      <c r="F26" s="59">
        <f t="shared" si="7"/>
        <v>0</v>
      </c>
      <c r="G26" s="39">
        <f t="shared" si="4"/>
      </c>
      <c r="H26" s="29">
        <f t="shared" si="5"/>
      </c>
      <c r="I26" s="31"/>
      <c r="J26" s="45">
        <f t="shared" si="6"/>
      </c>
    </row>
    <row r="27" spans="2:10" ht="18" customHeight="1">
      <c r="B27" s="19">
        <f t="shared" si="3"/>
        <v>40562</v>
      </c>
      <c r="C27" s="21" t="str">
        <f t="shared" si="0"/>
        <v>水</v>
      </c>
      <c r="D27" s="35">
        <f t="shared" si="1"/>
      </c>
      <c r="E27" s="35">
        <f t="shared" si="2"/>
      </c>
      <c r="F27" s="59">
        <f t="shared" si="7"/>
        <v>0</v>
      </c>
      <c r="G27" s="39">
        <f t="shared" si="4"/>
      </c>
      <c r="H27" s="29">
        <f t="shared" si="5"/>
      </c>
      <c r="I27" s="31"/>
      <c r="J27" s="45">
        <f t="shared" si="6"/>
      </c>
    </row>
    <row r="28" spans="2:10" ht="18" customHeight="1">
      <c r="B28" s="19">
        <f t="shared" si="3"/>
        <v>40563</v>
      </c>
      <c r="C28" s="21" t="str">
        <f t="shared" si="0"/>
        <v>木</v>
      </c>
      <c r="D28" s="35">
        <f t="shared" si="1"/>
      </c>
      <c r="E28" s="35">
        <f t="shared" si="2"/>
      </c>
      <c r="F28" s="59">
        <f t="shared" si="7"/>
        <v>0</v>
      </c>
      <c r="G28" s="39">
        <f t="shared" si="4"/>
      </c>
      <c r="H28" s="29">
        <f t="shared" si="5"/>
      </c>
      <c r="I28" s="31"/>
      <c r="J28" s="45">
        <f t="shared" si="6"/>
      </c>
    </row>
    <row r="29" spans="2:10" ht="18" customHeight="1">
      <c r="B29" s="19">
        <f t="shared" si="3"/>
        <v>40564</v>
      </c>
      <c r="C29" s="21" t="str">
        <f t="shared" si="0"/>
        <v>金</v>
      </c>
      <c r="D29" s="35">
        <f t="shared" si="1"/>
      </c>
      <c r="E29" s="35">
        <f t="shared" si="2"/>
      </c>
      <c r="F29" s="59">
        <f t="shared" si="7"/>
        <v>0</v>
      </c>
      <c r="G29" s="39">
        <f t="shared" si="4"/>
      </c>
      <c r="H29" s="29">
        <f t="shared" si="5"/>
      </c>
      <c r="I29" s="31"/>
      <c r="J29" s="45">
        <f t="shared" si="6"/>
      </c>
    </row>
    <row r="30" spans="2:10" ht="18" customHeight="1">
      <c r="B30" s="19">
        <f t="shared" si="3"/>
        <v>40565</v>
      </c>
      <c r="C30" s="21" t="str">
        <f t="shared" si="0"/>
        <v>土</v>
      </c>
      <c r="D30" s="35">
        <f t="shared" si="1"/>
      </c>
      <c r="E30" s="35">
        <f t="shared" si="2"/>
      </c>
      <c r="F30" s="59">
        <f t="shared" si="7"/>
        <v>0</v>
      </c>
      <c r="G30" s="39">
        <f t="shared" si="4"/>
      </c>
      <c r="H30" s="29">
        <f t="shared" si="5"/>
      </c>
      <c r="I30" s="31"/>
      <c r="J30" s="45">
        <f t="shared" si="6"/>
      </c>
    </row>
    <row r="31" spans="2:10" ht="18" customHeight="1">
      <c r="B31" s="19">
        <f t="shared" si="3"/>
        <v>40566</v>
      </c>
      <c r="C31" s="21" t="str">
        <f t="shared" si="0"/>
        <v>日</v>
      </c>
      <c r="D31" s="35">
        <f t="shared" si="1"/>
      </c>
      <c r="E31" s="35">
        <f t="shared" si="2"/>
      </c>
      <c r="F31" s="59">
        <f t="shared" si="7"/>
        <v>0</v>
      </c>
      <c r="G31" s="39">
        <f t="shared" si="4"/>
      </c>
      <c r="H31" s="29">
        <f t="shared" si="5"/>
      </c>
      <c r="I31" s="31"/>
      <c r="J31" s="45">
        <f t="shared" si="6"/>
      </c>
    </row>
    <row r="32" spans="2:10" ht="18" customHeight="1">
      <c r="B32" s="19">
        <f t="shared" si="3"/>
        <v>40567</v>
      </c>
      <c r="C32" s="21" t="str">
        <f t="shared" si="0"/>
        <v>月</v>
      </c>
      <c r="D32" s="35">
        <f t="shared" si="1"/>
      </c>
      <c r="E32" s="35">
        <f t="shared" si="2"/>
      </c>
      <c r="F32" s="59">
        <f t="shared" si="7"/>
        <v>0</v>
      </c>
      <c r="G32" s="39">
        <f t="shared" si="4"/>
      </c>
      <c r="H32" s="29">
        <f t="shared" si="5"/>
      </c>
      <c r="I32" s="31"/>
      <c r="J32" s="45">
        <f t="shared" si="6"/>
      </c>
    </row>
    <row r="33" spans="2:10" ht="18" customHeight="1">
      <c r="B33" s="19">
        <f t="shared" si="3"/>
        <v>40568</v>
      </c>
      <c r="C33" s="21" t="str">
        <f t="shared" si="0"/>
        <v>火</v>
      </c>
      <c r="D33" s="35">
        <f t="shared" si="1"/>
      </c>
      <c r="E33" s="35">
        <f t="shared" si="2"/>
      </c>
      <c r="F33" s="59">
        <f t="shared" si="7"/>
        <v>0</v>
      </c>
      <c r="G33" s="39">
        <f t="shared" si="4"/>
      </c>
      <c r="H33" s="29">
        <f t="shared" si="5"/>
      </c>
      <c r="I33" s="31"/>
      <c r="J33" s="45">
        <f t="shared" si="6"/>
      </c>
    </row>
    <row r="34" spans="2:10" ht="18" customHeight="1">
      <c r="B34" s="19">
        <f t="shared" si="3"/>
        <v>40569</v>
      </c>
      <c r="C34" s="21" t="str">
        <f t="shared" si="0"/>
        <v>水</v>
      </c>
      <c r="D34" s="35">
        <f t="shared" si="1"/>
      </c>
      <c r="E34" s="35">
        <f t="shared" si="2"/>
      </c>
      <c r="F34" s="59">
        <f t="shared" si="7"/>
        <v>0</v>
      </c>
      <c r="G34" s="39">
        <f t="shared" si="4"/>
      </c>
      <c r="H34" s="29">
        <f t="shared" si="5"/>
      </c>
      <c r="I34" s="31"/>
      <c r="J34" s="45">
        <f t="shared" si="6"/>
      </c>
    </row>
    <row r="35" spans="2:10" ht="18" customHeight="1">
      <c r="B35" s="19">
        <f t="shared" si="3"/>
        <v>40570</v>
      </c>
      <c r="C35" s="21" t="str">
        <f t="shared" si="0"/>
        <v>木</v>
      </c>
      <c r="D35" s="35">
        <f t="shared" si="1"/>
      </c>
      <c r="E35" s="35">
        <f t="shared" si="2"/>
      </c>
      <c r="F35" s="59">
        <f t="shared" si="7"/>
        <v>0</v>
      </c>
      <c r="G35" s="39">
        <f t="shared" si="4"/>
      </c>
      <c r="H35" s="29">
        <f t="shared" si="5"/>
      </c>
      <c r="I35" s="31"/>
      <c r="J35" s="45">
        <f t="shared" si="6"/>
      </c>
    </row>
    <row r="36" spans="2:10" ht="18" customHeight="1">
      <c r="B36" s="19">
        <f t="shared" si="3"/>
        <v>40571</v>
      </c>
      <c r="C36" s="21" t="str">
        <f t="shared" si="0"/>
        <v>金</v>
      </c>
      <c r="D36" s="35">
        <f t="shared" si="1"/>
      </c>
      <c r="E36" s="35">
        <f t="shared" si="2"/>
      </c>
      <c r="F36" s="59">
        <f t="shared" si="7"/>
        <v>0</v>
      </c>
      <c r="G36" s="39">
        <f t="shared" si="4"/>
      </c>
      <c r="H36" s="29">
        <f t="shared" si="5"/>
      </c>
      <c r="I36" s="31"/>
      <c r="J36" s="45">
        <f t="shared" si="6"/>
      </c>
    </row>
    <row r="37" spans="2:10" ht="18" customHeight="1">
      <c r="B37" s="19">
        <f>IF(MONTH(B36+1)&lt;&gt;$B$3,"",B36+1)</f>
        <v>40572</v>
      </c>
      <c r="C37" s="21" t="str">
        <f t="shared" si="0"/>
        <v>土</v>
      </c>
      <c r="D37" s="35">
        <f t="shared" si="1"/>
      </c>
      <c r="E37" s="35">
        <f t="shared" si="2"/>
      </c>
      <c r="F37" s="59">
        <f t="shared" si="7"/>
        <v>0</v>
      </c>
      <c r="G37" s="39">
        <f t="shared" si="4"/>
      </c>
      <c r="H37" s="29">
        <f t="shared" si="5"/>
      </c>
      <c r="I37" s="31"/>
      <c r="J37" s="45">
        <f t="shared" si="6"/>
      </c>
    </row>
    <row r="38" spans="2:10" ht="18" customHeight="1">
      <c r="B38" s="19">
        <f>IF(MONTH(B37+1)&lt;&gt;$B$3,"",B37+1)</f>
        <v>40573</v>
      </c>
      <c r="C38" s="21" t="str">
        <f t="shared" si="0"/>
        <v>日</v>
      </c>
      <c r="D38" s="35">
        <f t="shared" si="1"/>
      </c>
      <c r="E38" s="35">
        <f t="shared" si="2"/>
      </c>
      <c r="F38" s="59">
        <f t="shared" si="7"/>
        <v>0</v>
      </c>
      <c r="G38" s="39">
        <f t="shared" si="4"/>
      </c>
      <c r="H38" s="29">
        <f t="shared" si="5"/>
      </c>
      <c r="I38" s="31"/>
      <c r="J38" s="45">
        <f t="shared" si="6"/>
      </c>
    </row>
    <row r="39" spans="2:10" ht="18" customHeight="1" thickBot="1">
      <c r="B39" s="26">
        <f>IF(MONTH(B38+1)&lt;&gt;$B$3,"",B38+1)</f>
        <v>40574</v>
      </c>
      <c r="C39" s="21" t="str">
        <f t="shared" si="0"/>
        <v>月</v>
      </c>
      <c r="D39" s="61">
        <f t="shared" si="1"/>
      </c>
      <c r="E39" s="36">
        <f t="shared" si="2"/>
      </c>
      <c r="F39" s="63">
        <f t="shared" si="7"/>
        <v>0</v>
      </c>
      <c r="G39" s="55">
        <f t="shared" si="4"/>
      </c>
      <c r="H39" s="68">
        <f t="shared" si="5"/>
      </c>
      <c r="I39" s="32"/>
      <c r="J39" s="45">
        <f t="shared" si="6"/>
      </c>
    </row>
    <row r="40" spans="2:10" ht="22.5" customHeight="1" thickBot="1" thickTop="1">
      <c r="B40" s="82" t="s">
        <v>33</v>
      </c>
      <c r="C40" s="83"/>
      <c r="D40" s="62">
        <f>SUM(D9:D39)</f>
        <v>0</v>
      </c>
      <c r="E40" s="33">
        <f>SUM(E9:E39)</f>
        <v>0</v>
      </c>
      <c r="F40" s="70">
        <f>SUM(D9:E39)+E5</f>
        <v>0</v>
      </c>
      <c r="G40" s="40"/>
      <c r="H40" s="64"/>
      <c r="I40" s="38"/>
      <c r="J40" s="44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/>
  <dimension ref="B2:L103"/>
  <sheetViews>
    <sheetView workbookViewId="0" topLeftCell="A9">
      <selection activeCell="B2" sqref="B2:C2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80">
        <v>2011</v>
      </c>
      <c r="C2" s="81"/>
      <c r="D2" s="13" t="s">
        <v>0</v>
      </c>
      <c r="G2" s="74" t="str">
        <f>'損益表(一月)'!$G$2</f>
        <v>Alpari(UK) 損益表</v>
      </c>
      <c r="H2" s="75"/>
      <c r="I2" s="75"/>
      <c r="J2" s="76"/>
    </row>
    <row r="3" spans="2:10" s="1" customFormat="1" ht="18" thickBot="1">
      <c r="B3" s="72">
        <v>9</v>
      </c>
      <c r="C3" s="73"/>
      <c r="D3" s="12" t="s">
        <v>27</v>
      </c>
      <c r="E3" s="14"/>
      <c r="F3" s="12"/>
      <c r="G3" s="77"/>
      <c r="H3" s="78"/>
      <c r="I3" s="78"/>
      <c r="J3" s="79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84" t="s">
        <v>34</v>
      </c>
      <c r="C5" s="85"/>
      <c r="D5" s="86"/>
      <c r="E5" s="90">
        <f>'損益表(八月)'!$F$40</f>
        <v>0</v>
      </c>
      <c r="F5" s="91"/>
      <c r="G5" s="41"/>
      <c r="H5" s="42" t="s">
        <v>35</v>
      </c>
      <c r="I5" s="94" t="str">
        <f>'損益表(一月)'!$I$5</f>
        <v>～2011年3月26日 2011年10月30日～</v>
      </c>
      <c r="J5" s="95"/>
    </row>
    <row r="6" spans="2:10" ht="14.25" customHeight="1" thickBot="1">
      <c r="B6" s="87"/>
      <c r="C6" s="88"/>
      <c r="D6" s="89"/>
      <c r="E6" s="92"/>
      <c r="F6" s="93"/>
      <c r="G6" s="41"/>
      <c r="H6" s="43" t="s">
        <v>36</v>
      </c>
      <c r="I6" s="96" t="str">
        <f>'損益表(一月)'!$I$6</f>
        <v>2011年3月27日～2011年10月29日</v>
      </c>
      <c r="J6" s="97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48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40787</v>
      </c>
      <c r="C9" s="21" t="str">
        <f aca="true" t="shared" si="0" ref="C9:C39">IF(ISERROR(VLOOKUP(B9,休日,2,0)),TEXT(B9,"aaa"),VLOOKUP(B9,休日,3,0))</f>
        <v>木</v>
      </c>
      <c r="D9" s="35">
        <f aca="true" t="shared" si="1" ref="D9:D39">IF(ISERROR(VLOOKUP(B9,利益,2,0)),"",VLOOKUP(B9,利益,2,0))</f>
      </c>
      <c r="E9" s="35">
        <f aca="true" t="shared" si="2" ref="E9:E39">IF(ISERROR(VLOOKUP(B9,入金,2,0)),"",VLOOKUP(B9,入金,2,0))</f>
      </c>
      <c r="F9" s="34">
        <f>SUM(D9:E9)+$E$5</f>
        <v>0</v>
      </c>
      <c r="G9" s="39">
        <f aca="true" t="shared" si="3" ref="G9:G38">IF(ISERROR(VLOOKUP(B9,仲値,2,0)),"",VLOOKUP(B9,仲値,2,0))</f>
      </c>
      <c r="H9" s="29">
        <f>IF((G9=""),"",F9*G9)</f>
      </c>
      <c r="I9" s="30"/>
      <c r="J9" s="45">
        <f aca="true" t="shared" si="4" ref="J9:J39">IF(ISERROR(VLOOKUP(B9,休日,2,0)),"",VLOOKUP(B9,休日,2,0))</f>
      </c>
    </row>
    <row r="10" spans="2:10" ht="18" customHeight="1">
      <c r="B10" s="19">
        <f aca="true" t="shared" si="5" ref="B10:B36">B9+1</f>
        <v>40788</v>
      </c>
      <c r="C10" s="21" t="str">
        <f t="shared" si="0"/>
        <v>金</v>
      </c>
      <c r="D10" s="35">
        <f t="shared" si="1"/>
      </c>
      <c r="E10" s="35">
        <f t="shared" si="2"/>
      </c>
      <c r="F10" s="34">
        <f>SUM(D10:E10)+F9</f>
        <v>0</v>
      </c>
      <c r="G10" s="39">
        <f t="shared" si="3"/>
      </c>
      <c r="H10" s="29">
        <f aca="true" t="shared" si="6" ref="H10:H38">IF((G10=""),"",F10*G10)</f>
      </c>
      <c r="I10" s="31"/>
      <c r="J10" s="45">
        <f t="shared" si="4"/>
      </c>
    </row>
    <row r="11" spans="2:10" ht="18" customHeight="1">
      <c r="B11" s="19">
        <f t="shared" si="5"/>
        <v>40789</v>
      </c>
      <c r="C11" s="21" t="str">
        <f t="shared" si="0"/>
        <v>土</v>
      </c>
      <c r="D11" s="35">
        <f t="shared" si="1"/>
      </c>
      <c r="E11" s="35">
        <f t="shared" si="2"/>
      </c>
      <c r="F11" s="34">
        <f aca="true" t="shared" si="7" ref="F11:F38">SUM(D11:E11)+F10</f>
        <v>0</v>
      </c>
      <c r="G11" s="39">
        <f t="shared" si="3"/>
      </c>
      <c r="H11" s="29">
        <f t="shared" si="6"/>
      </c>
      <c r="I11" s="31"/>
      <c r="J11" s="45">
        <f t="shared" si="4"/>
      </c>
    </row>
    <row r="12" spans="2:10" ht="18" customHeight="1">
      <c r="B12" s="19">
        <f t="shared" si="5"/>
        <v>40790</v>
      </c>
      <c r="C12" s="21" t="str">
        <f t="shared" si="0"/>
        <v>日</v>
      </c>
      <c r="D12" s="35">
        <f t="shared" si="1"/>
      </c>
      <c r="E12" s="35">
        <f t="shared" si="2"/>
      </c>
      <c r="F12" s="34">
        <f t="shared" si="7"/>
        <v>0</v>
      </c>
      <c r="G12" s="39">
        <f t="shared" si="3"/>
      </c>
      <c r="H12" s="29">
        <f t="shared" si="6"/>
      </c>
      <c r="I12" s="31"/>
      <c r="J12" s="45">
        <f t="shared" si="4"/>
      </c>
    </row>
    <row r="13" spans="2:10" ht="18" customHeight="1">
      <c r="B13" s="19">
        <f t="shared" si="5"/>
        <v>40791</v>
      </c>
      <c r="C13" s="21" t="str">
        <f t="shared" si="0"/>
        <v>月</v>
      </c>
      <c r="D13" s="35">
        <f t="shared" si="1"/>
      </c>
      <c r="E13" s="35">
        <f t="shared" si="2"/>
      </c>
      <c r="F13" s="34">
        <f t="shared" si="7"/>
        <v>0</v>
      </c>
      <c r="G13" s="39">
        <f t="shared" si="3"/>
      </c>
      <c r="H13" s="29">
        <f t="shared" si="6"/>
      </c>
      <c r="I13" s="31"/>
      <c r="J13" s="45">
        <f t="shared" si="4"/>
      </c>
    </row>
    <row r="14" spans="2:10" ht="18" customHeight="1">
      <c r="B14" s="19">
        <f t="shared" si="5"/>
        <v>40792</v>
      </c>
      <c r="C14" s="21" t="str">
        <f t="shared" si="0"/>
        <v>火</v>
      </c>
      <c r="D14" s="35">
        <f t="shared" si="1"/>
      </c>
      <c r="E14" s="35">
        <f t="shared" si="2"/>
      </c>
      <c r="F14" s="34">
        <f t="shared" si="7"/>
        <v>0</v>
      </c>
      <c r="G14" s="39">
        <f t="shared" si="3"/>
      </c>
      <c r="H14" s="29">
        <f t="shared" si="6"/>
      </c>
      <c r="I14" s="31"/>
      <c r="J14" s="45">
        <f t="shared" si="4"/>
      </c>
    </row>
    <row r="15" spans="2:10" ht="18" customHeight="1">
      <c r="B15" s="19">
        <f t="shared" si="5"/>
        <v>40793</v>
      </c>
      <c r="C15" s="21" t="str">
        <f t="shared" si="0"/>
        <v>水</v>
      </c>
      <c r="D15" s="35">
        <f t="shared" si="1"/>
      </c>
      <c r="E15" s="35">
        <f t="shared" si="2"/>
      </c>
      <c r="F15" s="34">
        <f t="shared" si="7"/>
        <v>0</v>
      </c>
      <c r="G15" s="39">
        <f t="shared" si="3"/>
      </c>
      <c r="H15" s="29">
        <f t="shared" si="6"/>
      </c>
      <c r="I15" s="31"/>
      <c r="J15" s="45">
        <f t="shared" si="4"/>
      </c>
    </row>
    <row r="16" spans="2:10" ht="18" customHeight="1">
      <c r="B16" s="19">
        <f t="shared" si="5"/>
        <v>40794</v>
      </c>
      <c r="C16" s="21" t="str">
        <f t="shared" si="0"/>
        <v>木</v>
      </c>
      <c r="D16" s="35">
        <f t="shared" si="1"/>
      </c>
      <c r="E16" s="35">
        <f t="shared" si="2"/>
      </c>
      <c r="F16" s="34">
        <f t="shared" si="7"/>
        <v>0</v>
      </c>
      <c r="G16" s="39">
        <f t="shared" si="3"/>
      </c>
      <c r="H16" s="29">
        <f t="shared" si="6"/>
      </c>
      <c r="I16" s="31"/>
      <c r="J16" s="45">
        <f t="shared" si="4"/>
      </c>
    </row>
    <row r="17" spans="2:10" ht="18" customHeight="1">
      <c r="B17" s="19">
        <f t="shared" si="5"/>
        <v>40795</v>
      </c>
      <c r="C17" s="21" t="str">
        <f t="shared" si="0"/>
        <v>金</v>
      </c>
      <c r="D17" s="35">
        <f t="shared" si="1"/>
      </c>
      <c r="E17" s="35">
        <f t="shared" si="2"/>
      </c>
      <c r="F17" s="34">
        <f t="shared" si="7"/>
        <v>0</v>
      </c>
      <c r="G17" s="39">
        <f t="shared" si="3"/>
      </c>
      <c r="H17" s="29">
        <f t="shared" si="6"/>
      </c>
      <c r="I17" s="31"/>
      <c r="J17" s="45">
        <f t="shared" si="4"/>
      </c>
    </row>
    <row r="18" spans="2:10" ht="18" customHeight="1">
      <c r="B18" s="19">
        <f t="shared" si="5"/>
        <v>40796</v>
      </c>
      <c r="C18" s="21" t="str">
        <f t="shared" si="0"/>
        <v>土</v>
      </c>
      <c r="D18" s="35">
        <f t="shared" si="1"/>
      </c>
      <c r="E18" s="35">
        <f t="shared" si="2"/>
      </c>
      <c r="F18" s="34">
        <f t="shared" si="7"/>
        <v>0</v>
      </c>
      <c r="G18" s="39">
        <f t="shared" si="3"/>
      </c>
      <c r="H18" s="29">
        <f t="shared" si="6"/>
      </c>
      <c r="I18" s="31"/>
      <c r="J18" s="45">
        <f t="shared" si="4"/>
      </c>
    </row>
    <row r="19" spans="2:10" ht="18" customHeight="1">
      <c r="B19" s="19">
        <f t="shared" si="5"/>
        <v>40797</v>
      </c>
      <c r="C19" s="21" t="str">
        <f t="shared" si="0"/>
        <v>日</v>
      </c>
      <c r="D19" s="35">
        <f t="shared" si="1"/>
      </c>
      <c r="E19" s="35">
        <f t="shared" si="2"/>
      </c>
      <c r="F19" s="34">
        <f t="shared" si="7"/>
        <v>0</v>
      </c>
      <c r="G19" s="39">
        <f t="shared" si="3"/>
      </c>
      <c r="H19" s="29">
        <f t="shared" si="6"/>
      </c>
      <c r="I19" s="31"/>
      <c r="J19" s="45">
        <f t="shared" si="4"/>
      </c>
    </row>
    <row r="20" spans="2:10" ht="18" customHeight="1">
      <c r="B20" s="19">
        <f t="shared" si="5"/>
        <v>40798</v>
      </c>
      <c r="C20" s="21" t="str">
        <f t="shared" si="0"/>
        <v>月</v>
      </c>
      <c r="D20" s="35">
        <f t="shared" si="1"/>
      </c>
      <c r="E20" s="35">
        <f t="shared" si="2"/>
      </c>
      <c r="F20" s="34">
        <f t="shared" si="7"/>
        <v>0</v>
      </c>
      <c r="G20" s="39">
        <f t="shared" si="3"/>
      </c>
      <c r="H20" s="29">
        <f t="shared" si="6"/>
      </c>
      <c r="I20" s="31"/>
      <c r="J20" s="45">
        <f t="shared" si="4"/>
      </c>
    </row>
    <row r="21" spans="2:10" ht="18" customHeight="1">
      <c r="B21" s="19">
        <f t="shared" si="5"/>
        <v>40799</v>
      </c>
      <c r="C21" s="21" t="str">
        <f t="shared" si="0"/>
        <v>火</v>
      </c>
      <c r="D21" s="35">
        <f t="shared" si="1"/>
      </c>
      <c r="E21" s="35">
        <f t="shared" si="2"/>
      </c>
      <c r="F21" s="34">
        <f t="shared" si="7"/>
        <v>0</v>
      </c>
      <c r="G21" s="39">
        <f t="shared" si="3"/>
      </c>
      <c r="H21" s="29">
        <f t="shared" si="6"/>
      </c>
      <c r="I21" s="31"/>
      <c r="J21" s="45">
        <f t="shared" si="4"/>
      </c>
    </row>
    <row r="22" spans="2:10" ht="18" customHeight="1">
      <c r="B22" s="19">
        <f t="shared" si="5"/>
        <v>40800</v>
      </c>
      <c r="C22" s="21" t="str">
        <f t="shared" si="0"/>
        <v>水</v>
      </c>
      <c r="D22" s="35">
        <f t="shared" si="1"/>
      </c>
      <c r="E22" s="35">
        <f t="shared" si="2"/>
      </c>
      <c r="F22" s="34">
        <f t="shared" si="7"/>
        <v>0</v>
      </c>
      <c r="G22" s="39">
        <f t="shared" si="3"/>
      </c>
      <c r="H22" s="29">
        <f t="shared" si="6"/>
      </c>
      <c r="I22" s="31"/>
      <c r="J22" s="45">
        <f t="shared" si="4"/>
      </c>
    </row>
    <row r="23" spans="2:10" ht="18" customHeight="1">
      <c r="B23" s="19">
        <f t="shared" si="5"/>
        <v>40801</v>
      </c>
      <c r="C23" s="21" t="str">
        <f t="shared" si="0"/>
        <v>木</v>
      </c>
      <c r="D23" s="35">
        <f t="shared" si="1"/>
      </c>
      <c r="E23" s="35">
        <f t="shared" si="2"/>
      </c>
      <c r="F23" s="34">
        <f t="shared" si="7"/>
        <v>0</v>
      </c>
      <c r="G23" s="39">
        <f t="shared" si="3"/>
      </c>
      <c r="H23" s="29">
        <f t="shared" si="6"/>
      </c>
      <c r="I23" s="31"/>
      <c r="J23" s="45">
        <f t="shared" si="4"/>
      </c>
    </row>
    <row r="24" spans="2:10" ht="18" customHeight="1">
      <c r="B24" s="19">
        <f t="shared" si="5"/>
        <v>40802</v>
      </c>
      <c r="C24" s="21" t="str">
        <f t="shared" si="0"/>
        <v>金</v>
      </c>
      <c r="D24" s="35">
        <f t="shared" si="1"/>
      </c>
      <c r="E24" s="35">
        <f t="shared" si="2"/>
      </c>
      <c r="F24" s="34">
        <f t="shared" si="7"/>
        <v>0</v>
      </c>
      <c r="G24" s="39">
        <f t="shared" si="3"/>
      </c>
      <c r="H24" s="29">
        <f t="shared" si="6"/>
      </c>
      <c r="I24" s="31"/>
      <c r="J24" s="45">
        <f t="shared" si="4"/>
      </c>
    </row>
    <row r="25" spans="2:10" ht="18" customHeight="1">
      <c r="B25" s="19">
        <f t="shared" si="5"/>
        <v>40803</v>
      </c>
      <c r="C25" s="21" t="str">
        <f t="shared" si="0"/>
        <v>土</v>
      </c>
      <c r="D25" s="35">
        <f t="shared" si="1"/>
      </c>
      <c r="E25" s="35">
        <f t="shared" si="2"/>
      </c>
      <c r="F25" s="34">
        <f t="shared" si="7"/>
        <v>0</v>
      </c>
      <c r="G25" s="39">
        <f t="shared" si="3"/>
      </c>
      <c r="H25" s="29">
        <f t="shared" si="6"/>
      </c>
      <c r="I25" s="31"/>
      <c r="J25" s="45">
        <f t="shared" si="4"/>
      </c>
    </row>
    <row r="26" spans="2:10" ht="18" customHeight="1">
      <c r="B26" s="19">
        <f t="shared" si="5"/>
        <v>40804</v>
      </c>
      <c r="C26" s="21" t="str">
        <f t="shared" si="0"/>
        <v>日</v>
      </c>
      <c r="D26" s="35">
        <f t="shared" si="1"/>
      </c>
      <c r="E26" s="35">
        <f t="shared" si="2"/>
      </c>
      <c r="F26" s="34">
        <f t="shared" si="7"/>
        <v>0</v>
      </c>
      <c r="G26" s="39">
        <f t="shared" si="3"/>
      </c>
      <c r="H26" s="29">
        <f t="shared" si="6"/>
      </c>
      <c r="I26" s="31"/>
      <c r="J26" s="45">
        <f t="shared" si="4"/>
      </c>
    </row>
    <row r="27" spans="2:10" ht="18" customHeight="1">
      <c r="B27" s="19">
        <f t="shared" si="5"/>
        <v>40805</v>
      </c>
      <c r="C27" s="21" t="str">
        <f t="shared" si="0"/>
        <v>休</v>
      </c>
      <c r="D27" s="35">
        <f t="shared" si="1"/>
      </c>
      <c r="E27" s="35">
        <f t="shared" si="2"/>
      </c>
      <c r="F27" s="34">
        <f t="shared" si="7"/>
        <v>0</v>
      </c>
      <c r="G27" s="39">
        <f t="shared" si="3"/>
      </c>
      <c r="H27" s="29">
        <f t="shared" si="6"/>
      </c>
      <c r="I27" s="31"/>
      <c r="J27" s="45" t="str">
        <f t="shared" si="4"/>
        <v>敬老の日</v>
      </c>
    </row>
    <row r="28" spans="2:10" ht="18" customHeight="1">
      <c r="B28" s="19">
        <f t="shared" si="5"/>
        <v>40806</v>
      </c>
      <c r="C28" s="21" t="str">
        <f t="shared" si="0"/>
        <v>火</v>
      </c>
      <c r="D28" s="35">
        <f t="shared" si="1"/>
      </c>
      <c r="E28" s="35">
        <f t="shared" si="2"/>
      </c>
      <c r="F28" s="34">
        <f t="shared" si="7"/>
        <v>0</v>
      </c>
      <c r="G28" s="39">
        <f t="shared" si="3"/>
      </c>
      <c r="H28" s="29">
        <f t="shared" si="6"/>
      </c>
      <c r="I28" s="31"/>
      <c r="J28" s="45">
        <f t="shared" si="4"/>
      </c>
    </row>
    <row r="29" spans="2:10" ht="18" customHeight="1">
      <c r="B29" s="19">
        <f t="shared" si="5"/>
        <v>40807</v>
      </c>
      <c r="C29" s="21" t="str">
        <f t="shared" si="0"/>
        <v>水</v>
      </c>
      <c r="D29" s="35">
        <f t="shared" si="1"/>
      </c>
      <c r="E29" s="35">
        <f t="shared" si="2"/>
      </c>
      <c r="F29" s="34">
        <f t="shared" si="7"/>
        <v>0</v>
      </c>
      <c r="G29" s="39">
        <f t="shared" si="3"/>
      </c>
      <c r="H29" s="29">
        <f t="shared" si="6"/>
      </c>
      <c r="I29" s="31"/>
      <c r="J29" s="45">
        <f t="shared" si="4"/>
      </c>
    </row>
    <row r="30" spans="2:10" ht="18" customHeight="1">
      <c r="B30" s="19">
        <f t="shared" si="5"/>
        <v>40808</v>
      </c>
      <c r="C30" s="21" t="str">
        <f t="shared" si="0"/>
        <v>木</v>
      </c>
      <c r="D30" s="35">
        <f t="shared" si="1"/>
      </c>
      <c r="E30" s="35">
        <f t="shared" si="2"/>
      </c>
      <c r="F30" s="34">
        <f t="shared" si="7"/>
        <v>0</v>
      </c>
      <c r="G30" s="39">
        <f t="shared" si="3"/>
      </c>
      <c r="H30" s="29">
        <f t="shared" si="6"/>
      </c>
      <c r="I30" s="31"/>
      <c r="J30" s="45">
        <f t="shared" si="4"/>
      </c>
    </row>
    <row r="31" spans="2:10" ht="18" customHeight="1">
      <c r="B31" s="19">
        <f t="shared" si="5"/>
        <v>40809</v>
      </c>
      <c r="C31" s="21" t="str">
        <f t="shared" si="0"/>
        <v>休</v>
      </c>
      <c r="D31" s="35">
        <f t="shared" si="1"/>
      </c>
      <c r="E31" s="35">
        <f t="shared" si="2"/>
      </c>
      <c r="F31" s="34">
        <f t="shared" si="7"/>
        <v>0</v>
      </c>
      <c r="G31" s="39">
        <f t="shared" si="3"/>
      </c>
      <c r="H31" s="29">
        <f t="shared" si="6"/>
      </c>
      <c r="I31" s="31"/>
      <c r="J31" s="45" t="str">
        <f t="shared" si="4"/>
        <v>秋分の日</v>
      </c>
    </row>
    <row r="32" spans="2:10" ht="18" customHeight="1">
      <c r="B32" s="19">
        <f t="shared" si="5"/>
        <v>40810</v>
      </c>
      <c r="C32" s="21" t="str">
        <f t="shared" si="0"/>
        <v>土</v>
      </c>
      <c r="D32" s="35">
        <f t="shared" si="1"/>
      </c>
      <c r="E32" s="35">
        <f t="shared" si="2"/>
      </c>
      <c r="F32" s="34">
        <f t="shared" si="7"/>
        <v>0</v>
      </c>
      <c r="G32" s="39">
        <f t="shared" si="3"/>
      </c>
      <c r="H32" s="29">
        <f t="shared" si="6"/>
      </c>
      <c r="I32" s="31"/>
      <c r="J32" s="45">
        <f t="shared" si="4"/>
      </c>
    </row>
    <row r="33" spans="2:10" ht="18" customHeight="1">
      <c r="B33" s="19">
        <f t="shared" si="5"/>
        <v>40811</v>
      </c>
      <c r="C33" s="21" t="str">
        <f t="shared" si="0"/>
        <v>日</v>
      </c>
      <c r="D33" s="35">
        <f t="shared" si="1"/>
      </c>
      <c r="E33" s="35">
        <f t="shared" si="2"/>
      </c>
      <c r="F33" s="34">
        <f t="shared" si="7"/>
        <v>0</v>
      </c>
      <c r="G33" s="39">
        <f t="shared" si="3"/>
      </c>
      <c r="H33" s="29">
        <f t="shared" si="6"/>
      </c>
      <c r="I33" s="31"/>
      <c r="J33" s="45">
        <f t="shared" si="4"/>
      </c>
    </row>
    <row r="34" spans="2:10" ht="18" customHeight="1">
      <c r="B34" s="19">
        <f t="shared" si="5"/>
        <v>40812</v>
      </c>
      <c r="C34" s="21" t="str">
        <f t="shared" si="0"/>
        <v>月</v>
      </c>
      <c r="D34" s="35">
        <f t="shared" si="1"/>
      </c>
      <c r="E34" s="35">
        <f t="shared" si="2"/>
      </c>
      <c r="F34" s="34">
        <f t="shared" si="7"/>
        <v>0</v>
      </c>
      <c r="G34" s="39">
        <f t="shared" si="3"/>
      </c>
      <c r="H34" s="29">
        <f t="shared" si="6"/>
      </c>
      <c r="I34" s="31"/>
      <c r="J34" s="45">
        <f t="shared" si="4"/>
      </c>
    </row>
    <row r="35" spans="2:10" ht="18" customHeight="1">
      <c r="B35" s="19">
        <f t="shared" si="5"/>
        <v>40813</v>
      </c>
      <c r="C35" s="21" t="str">
        <f t="shared" si="0"/>
        <v>火</v>
      </c>
      <c r="D35" s="35">
        <f t="shared" si="1"/>
      </c>
      <c r="E35" s="35">
        <f t="shared" si="2"/>
      </c>
      <c r="F35" s="34">
        <f t="shared" si="7"/>
        <v>0</v>
      </c>
      <c r="G35" s="39">
        <f t="shared" si="3"/>
      </c>
      <c r="H35" s="29">
        <f t="shared" si="6"/>
      </c>
      <c r="I35" s="31"/>
      <c r="J35" s="45">
        <f t="shared" si="4"/>
      </c>
    </row>
    <row r="36" spans="2:10" ht="18" customHeight="1">
      <c r="B36" s="19">
        <f t="shared" si="5"/>
        <v>40814</v>
      </c>
      <c r="C36" s="21" t="str">
        <f t="shared" si="0"/>
        <v>水</v>
      </c>
      <c r="D36" s="35">
        <f t="shared" si="1"/>
      </c>
      <c r="E36" s="35">
        <f t="shared" si="2"/>
      </c>
      <c r="F36" s="34">
        <f t="shared" si="7"/>
        <v>0</v>
      </c>
      <c r="G36" s="39">
        <f t="shared" si="3"/>
      </c>
      <c r="H36" s="29">
        <f t="shared" si="6"/>
      </c>
      <c r="I36" s="31"/>
      <c r="J36" s="45">
        <f t="shared" si="4"/>
      </c>
    </row>
    <row r="37" spans="2:10" ht="18" customHeight="1">
      <c r="B37" s="19">
        <f>IF(MONTH(B36+1)&lt;&gt;$B$3,"",B36+1)</f>
        <v>40815</v>
      </c>
      <c r="C37" s="21" t="str">
        <f t="shared" si="0"/>
        <v>木</v>
      </c>
      <c r="D37" s="35">
        <f t="shared" si="1"/>
      </c>
      <c r="E37" s="35">
        <f t="shared" si="2"/>
      </c>
      <c r="F37" s="34">
        <f t="shared" si="7"/>
        <v>0</v>
      </c>
      <c r="G37" s="39">
        <f t="shared" si="3"/>
      </c>
      <c r="H37" s="29">
        <f t="shared" si="6"/>
      </c>
      <c r="I37" s="31"/>
      <c r="J37" s="45">
        <f t="shared" si="4"/>
      </c>
    </row>
    <row r="38" spans="2:10" ht="18" customHeight="1">
      <c r="B38" s="19">
        <f>IF(MONTH(B37+1)&lt;&gt;$B$3,"",B37+1)</f>
        <v>40816</v>
      </c>
      <c r="C38" s="21" t="str">
        <f t="shared" si="0"/>
        <v>金</v>
      </c>
      <c r="D38" s="35">
        <f t="shared" si="1"/>
      </c>
      <c r="E38" s="35">
        <f t="shared" si="2"/>
      </c>
      <c r="F38" s="34">
        <f t="shared" si="7"/>
        <v>0</v>
      </c>
      <c r="G38" s="39">
        <f t="shared" si="3"/>
      </c>
      <c r="H38" s="29">
        <f t="shared" si="6"/>
      </c>
      <c r="I38" s="31"/>
      <c r="J38" s="45">
        <f t="shared" si="4"/>
      </c>
    </row>
    <row r="39" spans="2:10" ht="18" customHeight="1" thickBot="1">
      <c r="B39" s="19">
        <f>IF(MONTH(B38+1)&lt;&gt;$B$3,"",B38+1)</f>
      </c>
      <c r="C39" s="20">
        <f t="shared" si="0"/>
      </c>
      <c r="D39" s="61">
        <f t="shared" si="1"/>
      </c>
      <c r="E39" s="36">
        <f t="shared" si="2"/>
      </c>
      <c r="F39" s="57">
        <f>IF(D39="","",SUM(D39:E39)+F38)</f>
      </c>
      <c r="G39" s="55">
        <f>IF(ISERROR(VLOOKUP(B39,仲値,2,0)),IF($D39="","",0),VLOOKUP(B39,仲値,2,0))</f>
      </c>
      <c r="H39" s="56">
        <f>IF((F39=""),"",F39*G39)</f>
      </c>
      <c r="I39" s="32"/>
      <c r="J39" s="45">
        <f t="shared" si="4"/>
      </c>
    </row>
    <row r="40" spans="2:10" ht="22.5" customHeight="1" thickBot="1" thickTop="1">
      <c r="B40" s="82" t="s">
        <v>33</v>
      </c>
      <c r="C40" s="98"/>
      <c r="D40" s="62">
        <f>SUM(D9:D39)</f>
        <v>0</v>
      </c>
      <c r="E40" s="33">
        <f>SUM(E9:E39)</f>
        <v>0</v>
      </c>
      <c r="F40" s="71">
        <f>SUM(D9:E39)+E5</f>
        <v>0</v>
      </c>
      <c r="G40" s="40"/>
      <c r="H40" s="37"/>
      <c r="I40" s="38"/>
      <c r="J40" s="44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/>
  <dimension ref="B2:L103"/>
  <sheetViews>
    <sheetView workbookViewId="0" topLeftCell="A9">
      <selection activeCell="B2" sqref="B2:C2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80">
        <v>2011</v>
      </c>
      <c r="C2" s="81"/>
      <c r="D2" s="13" t="s">
        <v>0</v>
      </c>
      <c r="G2" s="74" t="str">
        <f>'損益表(一月)'!$G$2</f>
        <v>Alpari(UK) 損益表</v>
      </c>
      <c r="H2" s="75"/>
      <c r="I2" s="75"/>
      <c r="J2" s="76"/>
    </row>
    <row r="3" spans="2:10" s="1" customFormat="1" ht="18" thickBot="1">
      <c r="B3" s="72">
        <v>10</v>
      </c>
      <c r="C3" s="73"/>
      <c r="D3" s="12" t="s">
        <v>27</v>
      </c>
      <c r="E3" s="14"/>
      <c r="F3" s="12"/>
      <c r="G3" s="77"/>
      <c r="H3" s="78"/>
      <c r="I3" s="78"/>
      <c r="J3" s="79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84" t="s">
        <v>34</v>
      </c>
      <c r="C5" s="85"/>
      <c r="D5" s="86"/>
      <c r="E5" s="90">
        <f>'損益表(九月)'!$F$40</f>
        <v>0</v>
      </c>
      <c r="F5" s="91"/>
      <c r="G5" s="41"/>
      <c r="H5" s="42" t="s">
        <v>35</v>
      </c>
      <c r="I5" s="94" t="str">
        <f>'損益表(一月)'!$I$5</f>
        <v>～2011年3月26日 2011年10月30日～</v>
      </c>
      <c r="J5" s="95"/>
    </row>
    <row r="6" spans="2:10" ht="14.25" customHeight="1" thickBot="1">
      <c r="B6" s="87"/>
      <c r="C6" s="88"/>
      <c r="D6" s="89"/>
      <c r="E6" s="92"/>
      <c r="F6" s="93"/>
      <c r="G6" s="41"/>
      <c r="H6" s="43" t="s">
        <v>36</v>
      </c>
      <c r="I6" s="96" t="str">
        <f>'損益表(一月)'!$I$6</f>
        <v>2011年3月27日～2011年10月29日</v>
      </c>
      <c r="J6" s="97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49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40817</v>
      </c>
      <c r="C9" s="21" t="str">
        <f aca="true" t="shared" si="0" ref="C9:C39">IF(ISERROR(VLOOKUP(B9,休日,2,0)),TEXT(B9,"aaa"),VLOOKUP(B9,休日,3,0))</f>
        <v>土</v>
      </c>
      <c r="D9" s="35">
        <f aca="true" t="shared" si="1" ref="D9:D39">IF(ISERROR(VLOOKUP(B9,利益,2,0)),"",VLOOKUP(B9,利益,2,0))</f>
      </c>
      <c r="E9" s="35">
        <f aca="true" t="shared" si="2" ref="E9:E39">IF(ISERROR(VLOOKUP(B9,入金,2,0)),"",VLOOKUP(B9,入金,2,0))</f>
      </c>
      <c r="F9" s="34">
        <f>SUM(D9:E9)+$E$5</f>
        <v>0</v>
      </c>
      <c r="G9" s="39">
        <f aca="true" t="shared" si="3" ref="G9:G39">IF(ISERROR(VLOOKUP(B9,仲値,2,0)),"",VLOOKUP(B9,仲値,2,0))</f>
      </c>
      <c r="H9" s="29">
        <f>IF((G9=""),"",F9*G9)</f>
      </c>
      <c r="I9" s="30"/>
      <c r="J9" s="45">
        <f aca="true" t="shared" si="4" ref="J9:J39">IF(ISERROR(VLOOKUP(B9,休日,2,0)),"",VLOOKUP(B9,休日,2,0))</f>
      </c>
    </row>
    <row r="10" spans="2:10" ht="18" customHeight="1">
      <c r="B10" s="19">
        <f aca="true" t="shared" si="5" ref="B10:B36">B9+1</f>
        <v>40818</v>
      </c>
      <c r="C10" s="21" t="str">
        <f t="shared" si="0"/>
        <v>日</v>
      </c>
      <c r="D10" s="35">
        <f t="shared" si="1"/>
      </c>
      <c r="E10" s="35">
        <f t="shared" si="2"/>
      </c>
      <c r="F10" s="34">
        <f>SUM(D10:E10)+F9</f>
        <v>0</v>
      </c>
      <c r="G10" s="39">
        <f t="shared" si="3"/>
      </c>
      <c r="H10" s="29">
        <f aca="true" t="shared" si="6" ref="H10:H39">IF((G10=""),"",F10*G10)</f>
      </c>
      <c r="I10" s="31"/>
      <c r="J10" s="45">
        <f t="shared" si="4"/>
      </c>
    </row>
    <row r="11" spans="2:10" ht="18" customHeight="1">
      <c r="B11" s="19">
        <f t="shared" si="5"/>
        <v>40819</v>
      </c>
      <c r="C11" s="21" t="str">
        <f t="shared" si="0"/>
        <v>月</v>
      </c>
      <c r="D11" s="35">
        <f t="shared" si="1"/>
      </c>
      <c r="E11" s="35">
        <f t="shared" si="2"/>
      </c>
      <c r="F11" s="34">
        <f aca="true" t="shared" si="7" ref="F11:F39">SUM(D11:E11)+F10</f>
        <v>0</v>
      </c>
      <c r="G11" s="39">
        <f t="shared" si="3"/>
      </c>
      <c r="H11" s="29">
        <f t="shared" si="6"/>
      </c>
      <c r="I11" s="31"/>
      <c r="J11" s="45">
        <f t="shared" si="4"/>
      </c>
    </row>
    <row r="12" spans="2:10" ht="18" customHeight="1">
      <c r="B12" s="19">
        <f t="shared" si="5"/>
        <v>40820</v>
      </c>
      <c r="C12" s="21" t="str">
        <f t="shared" si="0"/>
        <v>火</v>
      </c>
      <c r="D12" s="35">
        <f t="shared" si="1"/>
      </c>
      <c r="E12" s="35">
        <f t="shared" si="2"/>
      </c>
      <c r="F12" s="34">
        <f t="shared" si="7"/>
        <v>0</v>
      </c>
      <c r="G12" s="39">
        <f t="shared" si="3"/>
      </c>
      <c r="H12" s="29">
        <f t="shared" si="6"/>
      </c>
      <c r="I12" s="31"/>
      <c r="J12" s="45">
        <f t="shared" si="4"/>
      </c>
    </row>
    <row r="13" spans="2:10" ht="18" customHeight="1">
      <c r="B13" s="19">
        <f t="shared" si="5"/>
        <v>40821</v>
      </c>
      <c r="C13" s="21" t="str">
        <f t="shared" si="0"/>
        <v>水</v>
      </c>
      <c r="D13" s="35">
        <f t="shared" si="1"/>
      </c>
      <c r="E13" s="35">
        <f t="shared" si="2"/>
      </c>
      <c r="F13" s="34">
        <f t="shared" si="7"/>
        <v>0</v>
      </c>
      <c r="G13" s="39">
        <f t="shared" si="3"/>
      </c>
      <c r="H13" s="29">
        <f t="shared" si="6"/>
      </c>
      <c r="I13" s="31"/>
      <c r="J13" s="45">
        <f t="shared" si="4"/>
      </c>
    </row>
    <row r="14" spans="2:10" ht="18" customHeight="1">
      <c r="B14" s="19">
        <f t="shared" si="5"/>
        <v>40822</v>
      </c>
      <c r="C14" s="21" t="str">
        <f t="shared" si="0"/>
        <v>木</v>
      </c>
      <c r="D14" s="35">
        <f t="shared" si="1"/>
      </c>
      <c r="E14" s="35">
        <f t="shared" si="2"/>
      </c>
      <c r="F14" s="34">
        <f t="shared" si="7"/>
        <v>0</v>
      </c>
      <c r="G14" s="39">
        <f t="shared" si="3"/>
      </c>
      <c r="H14" s="29">
        <f t="shared" si="6"/>
      </c>
      <c r="I14" s="31"/>
      <c r="J14" s="45">
        <f t="shared" si="4"/>
      </c>
    </row>
    <row r="15" spans="2:10" ht="18" customHeight="1">
      <c r="B15" s="19">
        <f t="shared" si="5"/>
        <v>40823</v>
      </c>
      <c r="C15" s="21" t="str">
        <f t="shared" si="0"/>
        <v>金</v>
      </c>
      <c r="D15" s="35">
        <f t="shared" si="1"/>
      </c>
      <c r="E15" s="35">
        <f t="shared" si="2"/>
      </c>
      <c r="F15" s="34">
        <f t="shared" si="7"/>
        <v>0</v>
      </c>
      <c r="G15" s="39">
        <f t="shared" si="3"/>
      </c>
      <c r="H15" s="29">
        <f t="shared" si="6"/>
      </c>
      <c r="I15" s="31"/>
      <c r="J15" s="45">
        <f t="shared" si="4"/>
      </c>
    </row>
    <row r="16" spans="2:10" ht="18" customHeight="1">
      <c r="B16" s="19">
        <f t="shared" si="5"/>
        <v>40824</v>
      </c>
      <c r="C16" s="21" t="str">
        <f t="shared" si="0"/>
        <v>土</v>
      </c>
      <c r="D16" s="35">
        <f t="shared" si="1"/>
      </c>
      <c r="E16" s="35">
        <f t="shared" si="2"/>
      </c>
      <c r="F16" s="34">
        <f t="shared" si="7"/>
        <v>0</v>
      </c>
      <c r="G16" s="39">
        <f t="shared" si="3"/>
      </c>
      <c r="H16" s="29">
        <f t="shared" si="6"/>
      </c>
      <c r="I16" s="31"/>
      <c r="J16" s="45">
        <f t="shared" si="4"/>
      </c>
    </row>
    <row r="17" spans="2:10" ht="18" customHeight="1">
      <c r="B17" s="19">
        <f t="shared" si="5"/>
        <v>40825</v>
      </c>
      <c r="C17" s="21" t="str">
        <f t="shared" si="0"/>
        <v>日</v>
      </c>
      <c r="D17" s="35">
        <f t="shared" si="1"/>
      </c>
      <c r="E17" s="35">
        <f t="shared" si="2"/>
      </c>
      <c r="F17" s="34">
        <f t="shared" si="7"/>
        <v>0</v>
      </c>
      <c r="G17" s="39">
        <f t="shared" si="3"/>
      </c>
      <c r="H17" s="29">
        <f t="shared" si="6"/>
      </c>
      <c r="I17" s="31"/>
      <c r="J17" s="45">
        <f t="shared" si="4"/>
      </c>
    </row>
    <row r="18" spans="2:10" ht="18" customHeight="1">
      <c r="B18" s="19">
        <f t="shared" si="5"/>
        <v>40826</v>
      </c>
      <c r="C18" s="21" t="str">
        <f t="shared" si="0"/>
        <v>休</v>
      </c>
      <c r="D18" s="35">
        <f t="shared" si="1"/>
      </c>
      <c r="E18" s="35">
        <f t="shared" si="2"/>
      </c>
      <c r="F18" s="34">
        <f t="shared" si="7"/>
        <v>0</v>
      </c>
      <c r="G18" s="39">
        <f t="shared" si="3"/>
      </c>
      <c r="H18" s="29">
        <f t="shared" si="6"/>
      </c>
      <c r="I18" s="31"/>
      <c r="J18" s="45" t="str">
        <f t="shared" si="4"/>
        <v>体育の日</v>
      </c>
    </row>
    <row r="19" spans="2:10" ht="18" customHeight="1">
      <c r="B19" s="19">
        <f t="shared" si="5"/>
        <v>40827</v>
      </c>
      <c r="C19" s="21" t="str">
        <f t="shared" si="0"/>
        <v>火</v>
      </c>
      <c r="D19" s="35">
        <f t="shared" si="1"/>
      </c>
      <c r="E19" s="35">
        <f t="shared" si="2"/>
      </c>
      <c r="F19" s="34">
        <f t="shared" si="7"/>
        <v>0</v>
      </c>
      <c r="G19" s="39">
        <f t="shared" si="3"/>
      </c>
      <c r="H19" s="29">
        <f t="shared" si="6"/>
      </c>
      <c r="I19" s="31"/>
      <c r="J19" s="45">
        <f t="shared" si="4"/>
      </c>
    </row>
    <row r="20" spans="2:10" ht="18" customHeight="1">
      <c r="B20" s="19">
        <f t="shared" si="5"/>
        <v>40828</v>
      </c>
      <c r="C20" s="21" t="str">
        <f t="shared" si="0"/>
        <v>水</v>
      </c>
      <c r="D20" s="35">
        <f t="shared" si="1"/>
      </c>
      <c r="E20" s="35">
        <f t="shared" si="2"/>
      </c>
      <c r="F20" s="34">
        <f t="shared" si="7"/>
        <v>0</v>
      </c>
      <c r="G20" s="39">
        <f t="shared" si="3"/>
      </c>
      <c r="H20" s="29">
        <f t="shared" si="6"/>
      </c>
      <c r="I20" s="31"/>
      <c r="J20" s="45">
        <f t="shared" si="4"/>
      </c>
    </row>
    <row r="21" spans="2:10" ht="18" customHeight="1">
      <c r="B21" s="19">
        <f t="shared" si="5"/>
        <v>40829</v>
      </c>
      <c r="C21" s="21" t="str">
        <f t="shared" si="0"/>
        <v>木</v>
      </c>
      <c r="D21" s="35">
        <f t="shared" si="1"/>
      </c>
      <c r="E21" s="35">
        <f t="shared" si="2"/>
      </c>
      <c r="F21" s="34">
        <f t="shared" si="7"/>
        <v>0</v>
      </c>
      <c r="G21" s="39">
        <f t="shared" si="3"/>
      </c>
      <c r="H21" s="29">
        <f t="shared" si="6"/>
      </c>
      <c r="I21" s="31"/>
      <c r="J21" s="45">
        <f t="shared" si="4"/>
      </c>
    </row>
    <row r="22" spans="2:10" ht="18" customHeight="1">
      <c r="B22" s="19">
        <f t="shared" si="5"/>
        <v>40830</v>
      </c>
      <c r="C22" s="21" t="str">
        <f t="shared" si="0"/>
        <v>金</v>
      </c>
      <c r="D22" s="35">
        <f t="shared" si="1"/>
      </c>
      <c r="E22" s="35">
        <f t="shared" si="2"/>
      </c>
      <c r="F22" s="34">
        <f t="shared" si="7"/>
        <v>0</v>
      </c>
      <c r="G22" s="39">
        <f t="shared" si="3"/>
      </c>
      <c r="H22" s="29">
        <f t="shared" si="6"/>
      </c>
      <c r="I22" s="31"/>
      <c r="J22" s="45">
        <f t="shared" si="4"/>
      </c>
    </row>
    <row r="23" spans="2:10" ht="18" customHeight="1">
      <c r="B23" s="19">
        <f t="shared" si="5"/>
        <v>40831</v>
      </c>
      <c r="C23" s="21" t="str">
        <f t="shared" si="0"/>
        <v>土</v>
      </c>
      <c r="D23" s="35">
        <f t="shared" si="1"/>
      </c>
      <c r="E23" s="35">
        <f t="shared" si="2"/>
      </c>
      <c r="F23" s="34">
        <f t="shared" si="7"/>
        <v>0</v>
      </c>
      <c r="G23" s="39">
        <f t="shared" si="3"/>
      </c>
      <c r="H23" s="29">
        <f t="shared" si="6"/>
      </c>
      <c r="I23" s="31"/>
      <c r="J23" s="45">
        <f t="shared" si="4"/>
      </c>
    </row>
    <row r="24" spans="2:10" ht="18" customHeight="1">
      <c r="B24" s="19">
        <f t="shared" si="5"/>
        <v>40832</v>
      </c>
      <c r="C24" s="21" t="str">
        <f t="shared" si="0"/>
        <v>日</v>
      </c>
      <c r="D24" s="35">
        <f t="shared" si="1"/>
      </c>
      <c r="E24" s="35">
        <f t="shared" si="2"/>
      </c>
      <c r="F24" s="34">
        <f t="shared" si="7"/>
        <v>0</v>
      </c>
      <c r="G24" s="39">
        <f t="shared" si="3"/>
      </c>
      <c r="H24" s="29">
        <f t="shared" si="6"/>
      </c>
      <c r="I24" s="31"/>
      <c r="J24" s="45">
        <f t="shared" si="4"/>
      </c>
    </row>
    <row r="25" spans="2:10" ht="18" customHeight="1">
      <c r="B25" s="19">
        <f t="shared" si="5"/>
        <v>40833</v>
      </c>
      <c r="C25" s="21" t="str">
        <f t="shared" si="0"/>
        <v>月</v>
      </c>
      <c r="D25" s="35">
        <f t="shared" si="1"/>
      </c>
      <c r="E25" s="35">
        <f t="shared" si="2"/>
      </c>
      <c r="F25" s="34">
        <f t="shared" si="7"/>
        <v>0</v>
      </c>
      <c r="G25" s="39">
        <f t="shared" si="3"/>
      </c>
      <c r="H25" s="29">
        <f t="shared" si="6"/>
      </c>
      <c r="I25" s="31"/>
      <c r="J25" s="45">
        <f t="shared" si="4"/>
      </c>
    </row>
    <row r="26" spans="2:10" ht="18" customHeight="1">
      <c r="B26" s="19">
        <f t="shared" si="5"/>
        <v>40834</v>
      </c>
      <c r="C26" s="21" t="str">
        <f t="shared" si="0"/>
        <v>火</v>
      </c>
      <c r="D26" s="35">
        <f t="shared" si="1"/>
      </c>
      <c r="E26" s="35">
        <f t="shared" si="2"/>
      </c>
      <c r="F26" s="34">
        <f t="shared" si="7"/>
        <v>0</v>
      </c>
      <c r="G26" s="39">
        <f t="shared" si="3"/>
      </c>
      <c r="H26" s="29">
        <f t="shared" si="6"/>
      </c>
      <c r="I26" s="31"/>
      <c r="J26" s="45">
        <f t="shared" si="4"/>
      </c>
    </row>
    <row r="27" spans="2:10" ht="18" customHeight="1">
      <c r="B27" s="19">
        <f t="shared" si="5"/>
        <v>40835</v>
      </c>
      <c r="C27" s="21" t="str">
        <f t="shared" si="0"/>
        <v>水</v>
      </c>
      <c r="D27" s="35">
        <f t="shared" si="1"/>
      </c>
      <c r="E27" s="35">
        <f t="shared" si="2"/>
      </c>
      <c r="F27" s="34">
        <f t="shared" si="7"/>
        <v>0</v>
      </c>
      <c r="G27" s="39">
        <f t="shared" si="3"/>
      </c>
      <c r="H27" s="29">
        <f t="shared" si="6"/>
      </c>
      <c r="I27" s="31"/>
      <c r="J27" s="45">
        <f t="shared" si="4"/>
      </c>
    </row>
    <row r="28" spans="2:10" ht="18" customHeight="1">
      <c r="B28" s="19">
        <f t="shared" si="5"/>
        <v>40836</v>
      </c>
      <c r="C28" s="21" t="str">
        <f t="shared" si="0"/>
        <v>木</v>
      </c>
      <c r="D28" s="35">
        <f t="shared" si="1"/>
      </c>
      <c r="E28" s="35">
        <f t="shared" si="2"/>
      </c>
      <c r="F28" s="34">
        <f t="shared" si="7"/>
        <v>0</v>
      </c>
      <c r="G28" s="39">
        <f t="shared" si="3"/>
      </c>
      <c r="H28" s="29">
        <f t="shared" si="6"/>
      </c>
      <c r="I28" s="31"/>
      <c r="J28" s="45">
        <f t="shared" si="4"/>
      </c>
    </row>
    <row r="29" spans="2:10" ht="18" customHeight="1">
      <c r="B29" s="19">
        <f t="shared" si="5"/>
        <v>40837</v>
      </c>
      <c r="C29" s="21" t="str">
        <f t="shared" si="0"/>
        <v>金</v>
      </c>
      <c r="D29" s="35">
        <f t="shared" si="1"/>
      </c>
      <c r="E29" s="35">
        <f t="shared" si="2"/>
      </c>
      <c r="F29" s="34">
        <f t="shared" si="7"/>
        <v>0</v>
      </c>
      <c r="G29" s="39">
        <f t="shared" si="3"/>
      </c>
      <c r="H29" s="29">
        <f t="shared" si="6"/>
      </c>
      <c r="I29" s="31"/>
      <c r="J29" s="45">
        <f t="shared" si="4"/>
      </c>
    </row>
    <row r="30" spans="2:10" ht="18" customHeight="1">
      <c r="B30" s="19">
        <f t="shared" si="5"/>
        <v>40838</v>
      </c>
      <c r="C30" s="21" t="str">
        <f t="shared" si="0"/>
        <v>土</v>
      </c>
      <c r="D30" s="35">
        <f t="shared" si="1"/>
      </c>
      <c r="E30" s="35">
        <f t="shared" si="2"/>
      </c>
      <c r="F30" s="34">
        <f t="shared" si="7"/>
        <v>0</v>
      </c>
      <c r="G30" s="39">
        <f t="shared" si="3"/>
      </c>
      <c r="H30" s="29">
        <f t="shared" si="6"/>
      </c>
      <c r="I30" s="31"/>
      <c r="J30" s="45">
        <f t="shared" si="4"/>
      </c>
    </row>
    <row r="31" spans="2:10" ht="18" customHeight="1">
      <c r="B31" s="19">
        <f t="shared" si="5"/>
        <v>40839</v>
      </c>
      <c r="C31" s="21" t="str">
        <f t="shared" si="0"/>
        <v>日</v>
      </c>
      <c r="D31" s="35">
        <f t="shared" si="1"/>
      </c>
      <c r="E31" s="35">
        <f t="shared" si="2"/>
      </c>
      <c r="F31" s="34">
        <f t="shared" si="7"/>
        <v>0</v>
      </c>
      <c r="G31" s="39">
        <f t="shared" si="3"/>
      </c>
      <c r="H31" s="29">
        <f t="shared" si="6"/>
      </c>
      <c r="I31" s="31"/>
      <c r="J31" s="45">
        <f t="shared" si="4"/>
      </c>
    </row>
    <row r="32" spans="2:10" ht="18" customHeight="1">
      <c r="B32" s="19">
        <f t="shared" si="5"/>
        <v>40840</v>
      </c>
      <c r="C32" s="21" t="str">
        <f t="shared" si="0"/>
        <v>月</v>
      </c>
      <c r="D32" s="35">
        <f t="shared" si="1"/>
      </c>
      <c r="E32" s="35">
        <f t="shared" si="2"/>
      </c>
      <c r="F32" s="34">
        <f t="shared" si="7"/>
        <v>0</v>
      </c>
      <c r="G32" s="39">
        <f t="shared" si="3"/>
      </c>
      <c r="H32" s="29">
        <f t="shared" si="6"/>
      </c>
      <c r="I32" s="31"/>
      <c r="J32" s="45">
        <f t="shared" si="4"/>
      </c>
    </row>
    <row r="33" spans="2:10" ht="18" customHeight="1">
      <c r="B33" s="19">
        <f t="shared" si="5"/>
        <v>40841</v>
      </c>
      <c r="C33" s="21" t="str">
        <f t="shared" si="0"/>
        <v>火</v>
      </c>
      <c r="D33" s="35">
        <f t="shared" si="1"/>
      </c>
      <c r="E33" s="35">
        <f t="shared" si="2"/>
      </c>
      <c r="F33" s="34">
        <f t="shared" si="7"/>
        <v>0</v>
      </c>
      <c r="G33" s="39">
        <f t="shared" si="3"/>
      </c>
      <c r="H33" s="29">
        <f t="shared" si="6"/>
      </c>
      <c r="I33" s="31"/>
      <c r="J33" s="45">
        <f t="shared" si="4"/>
      </c>
    </row>
    <row r="34" spans="2:10" ht="18" customHeight="1">
      <c r="B34" s="19">
        <f t="shared" si="5"/>
        <v>40842</v>
      </c>
      <c r="C34" s="21" t="str">
        <f t="shared" si="0"/>
        <v>水</v>
      </c>
      <c r="D34" s="35">
        <f t="shared" si="1"/>
      </c>
      <c r="E34" s="35">
        <f t="shared" si="2"/>
      </c>
      <c r="F34" s="34">
        <f t="shared" si="7"/>
        <v>0</v>
      </c>
      <c r="G34" s="39">
        <f t="shared" si="3"/>
      </c>
      <c r="H34" s="29">
        <f t="shared" si="6"/>
      </c>
      <c r="I34" s="31"/>
      <c r="J34" s="45">
        <f t="shared" si="4"/>
      </c>
    </row>
    <row r="35" spans="2:10" ht="18" customHeight="1">
      <c r="B35" s="19">
        <f t="shared" si="5"/>
        <v>40843</v>
      </c>
      <c r="C35" s="21" t="str">
        <f t="shared" si="0"/>
        <v>木</v>
      </c>
      <c r="D35" s="35">
        <f t="shared" si="1"/>
      </c>
      <c r="E35" s="35">
        <f t="shared" si="2"/>
      </c>
      <c r="F35" s="34">
        <f t="shared" si="7"/>
        <v>0</v>
      </c>
      <c r="G35" s="39">
        <f t="shared" si="3"/>
      </c>
      <c r="H35" s="29">
        <f t="shared" si="6"/>
      </c>
      <c r="I35" s="31"/>
      <c r="J35" s="45">
        <f t="shared" si="4"/>
      </c>
    </row>
    <row r="36" spans="2:10" ht="18" customHeight="1">
      <c r="B36" s="19">
        <f t="shared" si="5"/>
        <v>40844</v>
      </c>
      <c r="C36" s="21" t="str">
        <f t="shared" si="0"/>
        <v>金</v>
      </c>
      <c r="D36" s="35">
        <f t="shared" si="1"/>
      </c>
      <c r="E36" s="35">
        <f t="shared" si="2"/>
      </c>
      <c r="F36" s="34">
        <f t="shared" si="7"/>
        <v>0</v>
      </c>
      <c r="G36" s="39">
        <f t="shared" si="3"/>
      </c>
      <c r="H36" s="29">
        <f t="shared" si="6"/>
      </c>
      <c r="I36" s="31"/>
      <c r="J36" s="45">
        <f t="shared" si="4"/>
      </c>
    </row>
    <row r="37" spans="2:10" ht="18" customHeight="1">
      <c r="B37" s="19">
        <f>IF(MONTH(B36+1)&lt;&gt;$B$3,"",B36+1)</f>
        <v>40845</v>
      </c>
      <c r="C37" s="21" t="str">
        <f t="shared" si="0"/>
        <v>土</v>
      </c>
      <c r="D37" s="35">
        <f t="shared" si="1"/>
      </c>
      <c r="E37" s="35">
        <f t="shared" si="2"/>
      </c>
      <c r="F37" s="34">
        <f t="shared" si="7"/>
        <v>0</v>
      </c>
      <c r="G37" s="39">
        <f t="shared" si="3"/>
      </c>
      <c r="H37" s="29">
        <f t="shared" si="6"/>
      </c>
      <c r="I37" s="31"/>
      <c r="J37" s="45">
        <f t="shared" si="4"/>
      </c>
    </row>
    <row r="38" spans="2:10" ht="18" customHeight="1">
      <c r="B38" s="19">
        <f>IF(MONTH(B37+1)&lt;&gt;$B$3,"",B37+1)</f>
        <v>40846</v>
      </c>
      <c r="C38" s="21" t="str">
        <f t="shared" si="0"/>
        <v>日</v>
      </c>
      <c r="D38" s="35">
        <f t="shared" si="1"/>
      </c>
      <c r="E38" s="35">
        <f t="shared" si="2"/>
      </c>
      <c r="F38" s="34">
        <f t="shared" si="7"/>
        <v>0</v>
      </c>
      <c r="G38" s="39">
        <f t="shared" si="3"/>
      </c>
      <c r="H38" s="29">
        <f t="shared" si="6"/>
      </c>
      <c r="I38" s="31"/>
      <c r="J38" s="45">
        <f t="shared" si="4"/>
      </c>
    </row>
    <row r="39" spans="2:10" ht="18" customHeight="1" thickBot="1">
      <c r="B39" s="19">
        <f>IF(MONTH(B38+1)&lt;&gt;$B$3,"",B38+1)</f>
        <v>40847</v>
      </c>
      <c r="C39" s="20" t="str">
        <f t="shared" si="0"/>
        <v>月</v>
      </c>
      <c r="D39" s="36">
        <f t="shared" si="1"/>
      </c>
      <c r="E39" s="36">
        <f t="shared" si="2"/>
      </c>
      <c r="F39" s="54">
        <f t="shared" si="7"/>
        <v>0</v>
      </c>
      <c r="G39" s="66">
        <f t="shared" si="3"/>
      </c>
      <c r="H39" s="68">
        <f t="shared" si="6"/>
      </c>
      <c r="I39" s="32"/>
      <c r="J39" s="45">
        <f t="shared" si="4"/>
      </c>
    </row>
    <row r="40" spans="2:10" ht="22.5" customHeight="1" thickBot="1" thickTop="1">
      <c r="B40" s="82" t="s">
        <v>33</v>
      </c>
      <c r="C40" s="98"/>
      <c r="D40" s="33">
        <f>SUM(D9:D39)</f>
        <v>0</v>
      </c>
      <c r="E40" s="33">
        <f>SUM(E9:E39)</f>
        <v>0</v>
      </c>
      <c r="F40" s="71">
        <f>SUM(D9:E39)+E5</f>
        <v>0</v>
      </c>
      <c r="G40" s="67"/>
      <c r="H40" s="64"/>
      <c r="I40" s="38"/>
      <c r="J40" s="44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2"/>
  <dimension ref="B2:L103"/>
  <sheetViews>
    <sheetView workbookViewId="0" topLeftCell="A2">
      <selection activeCell="B2" sqref="B2:C2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80">
        <v>2011</v>
      </c>
      <c r="C2" s="81"/>
      <c r="D2" s="13" t="s">
        <v>0</v>
      </c>
      <c r="G2" s="74" t="str">
        <f>'損益表(一月)'!$G$2</f>
        <v>Alpari(UK) 損益表</v>
      </c>
      <c r="H2" s="75"/>
      <c r="I2" s="75"/>
      <c r="J2" s="76"/>
    </row>
    <row r="3" spans="2:10" s="1" customFormat="1" ht="18" thickBot="1">
      <c r="B3" s="72">
        <v>11</v>
      </c>
      <c r="C3" s="73"/>
      <c r="D3" s="12" t="s">
        <v>27</v>
      </c>
      <c r="E3" s="14"/>
      <c r="F3" s="12"/>
      <c r="G3" s="77"/>
      <c r="H3" s="78"/>
      <c r="I3" s="78"/>
      <c r="J3" s="79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84" t="s">
        <v>34</v>
      </c>
      <c r="C5" s="85"/>
      <c r="D5" s="86"/>
      <c r="E5" s="90">
        <f>'損益表(10月)'!$F$40</f>
        <v>0</v>
      </c>
      <c r="F5" s="91"/>
      <c r="G5" s="41"/>
      <c r="H5" s="42" t="s">
        <v>35</v>
      </c>
      <c r="I5" s="94" t="str">
        <f>'損益表(一月)'!$I$5</f>
        <v>～2011年3月26日 2011年10月30日～</v>
      </c>
      <c r="J5" s="95"/>
    </row>
    <row r="6" spans="2:10" ht="14.25" customHeight="1" thickBot="1">
      <c r="B6" s="87"/>
      <c r="C6" s="88"/>
      <c r="D6" s="89"/>
      <c r="E6" s="92"/>
      <c r="F6" s="93"/>
      <c r="G6" s="41"/>
      <c r="H6" s="43" t="s">
        <v>36</v>
      </c>
      <c r="I6" s="96" t="str">
        <f>'損益表(一月)'!$I$6</f>
        <v>2011年3月27日～2011年10月29日</v>
      </c>
      <c r="J6" s="97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50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40848</v>
      </c>
      <c r="C9" s="21" t="str">
        <f aca="true" t="shared" si="0" ref="C9:C39">IF(ISERROR(VLOOKUP(B9,休日,2,0)),TEXT(B9,"aaa"),VLOOKUP(B9,休日,3,0))</f>
        <v>火</v>
      </c>
      <c r="D9" s="35">
        <f aca="true" t="shared" si="1" ref="D9:D39">IF(ISERROR(VLOOKUP(B9,利益,2,0)),"",VLOOKUP(B9,利益,2,0))</f>
      </c>
      <c r="E9" s="35">
        <f aca="true" t="shared" si="2" ref="E9:E39">IF(ISERROR(VLOOKUP(B9,入金,2,0)),"",VLOOKUP(B9,入金,2,0))</f>
      </c>
      <c r="F9" s="34">
        <f>SUM(D9:E9)+$E$5</f>
        <v>0</v>
      </c>
      <c r="G9" s="39">
        <f aca="true" t="shared" si="3" ref="G9:G38">IF(ISERROR(VLOOKUP(B9,仲値,2,0)),"",VLOOKUP(B9,仲値,2,0))</f>
      </c>
      <c r="H9" s="29">
        <f>IF((G9=""),"",F9*G9)</f>
      </c>
      <c r="I9" s="30"/>
      <c r="J9" s="45">
        <f aca="true" t="shared" si="4" ref="J9:J39">IF(ISERROR(VLOOKUP(B9,休日,2,0)),"",VLOOKUP(B9,休日,2,0))</f>
      </c>
    </row>
    <row r="10" spans="2:10" ht="18" customHeight="1">
      <c r="B10" s="19">
        <f aca="true" t="shared" si="5" ref="B10:B36">B9+1</f>
        <v>40849</v>
      </c>
      <c r="C10" s="21" t="str">
        <f t="shared" si="0"/>
        <v>水</v>
      </c>
      <c r="D10" s="35">
        <f t="shared" si="1"/>
      </c>
      <c r="E10" s="35">
        <f t="shared" si="2"/>
      </c>
      <c r="F10" s="34">
        <f>SUM(D10:E10)+F9</f>
        <v>0</v>
      </c>
      <c r="G10" s="39">
        <f t="shared" si="3"/>
      </c>
      <c r="H10" s="29">
        <f aca="true" t="shared" si="6" ref="H10:H38">IF((G10=""),"",F10*G10)</f>
      </c>
      <c r="I10" s="31"/>
      <c r="J10" s="45">
        <f t="shared" si="4"/>
      </c>
    </row>
    <row r="11" spans="2:10" ht="18" customHeight="1">
      <c r="B11" s="19">
        <f t="shared" si="5"/>
        <v>40850</v>
      </c>
      <c r="C11" s="21" t="str">
        <f t="shared" si="0"/>
        <v>休</v>
      </c>
      <c r="D11" s="35">
        <f t="shared" si="1"/>
      </c>
      <c r="E11" s="35">
        <f t="shared" si="2"/>
      </c>
      <c r="F11" s="34">
        <f aca="true" t="shared" si="7" ref="F11:F38">SUM(D11:E11)+F10</f>
        <v>0</v>
      </c>
      <c r="G11" s="39">
        <f t="shared" si="3"/>
      </c>
      <c r="H11" s="29">
        <f t="shared" si="6"/>
      </c>
      <c r="I11" s="31"/>
      <c r="J11" s="45" t="str">
        <f t="shared" si="4"/>
        <v>文化の日</v>
      </c>
    </row>
    <row r="12" spans="2:10" ht="18" customHeight="1">
      <c r="B12" s="19">
        <f t="shared" si="5"/>
        <v>40851</v>
      </c>
      <c r="C12" s="21" t="str">
        <f t="shared" si="0"/>
        <v>金</v>
      </c>
      <c r="D12" s="35">
        <f t="shared" si="1"/>
      </c>
      <c r="E12" s="35">
        <f t="shared" si="2"/>
      </c>
      <c r="F12" s="34">
        <f t="shared" si="7"/>
        <v>0</v>
      </c>
      <c r="G12" s="39">
        <f t="shared" si="3"/>
      </c>
      <c r="H12" s="29">
        <f t="shared" si="6"/>
      </c>
      <c r="I12" s="31"/>
      <c r="J12" s="45">
        <f t="shared" si="4"/>
      </c>
    </row>
    <row r="13" spans="2:10" ht="18" customHeight="1">
      <c r="B13" s="19">
        <f t="shared" si="5"/>
        <v>40852</v>
      </c>
      <c r="C13" s="21" t="str">
        <f t="shared" si="0"/>
        <v>土</v>
      </c>
      <c r="D13" s="35">
        <f t="shared" si="1"/>
      </c>
      <c r="E13" s="35">
        <f t="shared" si="2"/>
      </c>
      <c r="F13" s="34">
        <f t="shared" si="7"/>
        <v>0</v>
      </c>
      <c r="G13" s="39">
        <f t="shared" si="3"/>
      </c>
      <c r="H13" s="29">
        <f t="shared" si="6"/>
      </c>
      <c r="I13" s="31"/>
      <c r="J13" s="45">
        <f t="shared" si="4"/>
      </c>
    </row>
    <row r="14" spans="2:10" ht="18" customHeight="1">
      <c r="B14" s="19">
        <f t="shared" si="5"/>
        <v>40853</v>
      </c>
      <c r="C14" s="21" t="str">
        <f t="shared" si="0"/>
        <v>日</v>
      </c>
      <c r="D14" s="35">
        <f t="shared" si="1"/>
      </c>
      <c r="E14" s="35">
        <f t="shared" si="2"/>
      </c>
      <c r="F14" s="34">
        <f t="shared" si="7"/>
        <v>0</v>
      </c>
      <c r="G14" s="39">
        <f t="shared" si="3"/>
      </c>
      <c r="H14" s="29">
        <f t="shared" si="6"/>
      </c>
      <c r="I14" s="31"/>
      <c r="J14" s="45">
        <f t="shared" si="4"/>
      </c>
    </row>
    <row r="15" spans="2:10" ht="18" customHeight="1">
      <c r="B15" s="19">
        <f t="shared" si="5"/>
        <v>40854</v>
      </c>
      <c r="C15" s="21" t="str">
        <f t="shared" si="0"/>
        <v>月</v>
      </c>
      <c r="D15" s="35">
        <f t="shared" si="1"/>
      </c>
      <c r="E15" s="35">
        <f t="shared" si="2"/>
      </c>
      <c r="F15" s="34">
        <f t="shared" si="7"/>
        <v>0</v>
      </c>
      <c r="G15" s="39">
        <f t="shared" si="3"/>
      </c>
      <c r="H15" s="29">
        <f t="shared" si="6"/>
      </c>
      <c r="I15" s="31"/>
      <c r="J15" s="45">
        <f t="shared" si="4"/>
      </c>
    </row>
    <row r="16" spans="2:10" ht="18" customHeight="1">
      <c r="B16" s="19">
        <f t="shared" si="5"/>
        <v>40855</v>
      </c>
      <c r="C16" s="21" t="str">
        <f t="shared" si="0"/>
        <v>火</v>
      </c>
      <c r="D16" s="35">
        <f t="shared" si="1"/>
      </c>
      <c r="E16" s="35">
        <f t="shared" si="2"/>
      </c>
      <c r="F16" s="34">
        <f t="shared" si="7"/>
        <v>0</v>
      </c>
      <c r="G16" s="39">
        <f t="shared" si="3"/>
      </c>
      <c r="H16" s="29">
        <f t="shared" si="6"/>
      </c>
      <c r="I16" s="31"/>
      <c r="J16" s="45">
        <f t="shared" si="4"/>
      </c>
    </row>
    <row r="17" spans="2:10" ht="18" customHeight="1">
      <c r="B17" s="19">
        <f t="shared" si="5"/>
        <v>40856</v>
      </c>
      <c r="C17" s="21" t="str">
        <f t="shared" si="0"/>
        <v>水</v>
      </c>
      <c r="D17" s="35">
        <f t="shared" si="1"/>
      </c>
      <c r="E17" s="35">
        <f t="shared" si="2"/>
      </c>
      <c r="F17" s="34">
        <f t="shared" si="7"/>
        <v>0</v>
      </c>
      <c r="G17" s="39">
        <f t="shared" si="3"/>
      </c>
      <c r="H17" s="29">
        <f t="shared" si="6"/>
      </c>
      <c r="I17" s="31"/>
      <c r="J17" s="45">
        <f t="shared" si="4"/>
      </c>
    </row>
    <row r="18" spans="2:10" ht="18" customHeight="1">
      <c r="B18" s="19">
        <f t="shared" si="5"/>
        <v>40857</v>
      </c>
      <c r="C18" s="21" t="str">
        <f t="shared" si="0"/>
        <v>木</v>
      </c>
      <c r="D18" s="35">
        <f t="shared" si="1"/>
      </c>
      <c r="E18" s="35">
        <f t="shared" si="2"/>
      </c>
      <c r="F18" s="34">
        <f t="shared" si="7"/>
        <v>0</v>
      </c>
      <c r="G18" s="39">
        <f t="shared" si="3"/>
      </c>
      <c r="H18" s="29">
        <f t="shared" si="6"/>
      </c>
      <c r="I18" s="31"/>
      <c r="J18" s="45">
        <f t="shared" si="4"/>
      </c>
    </row>
    <row r="19" spans="2:10" ht="18" customHeight="1">
      <c r="B19" s="19">
        <f t="shared" si="5"/>
        <v>40858</v>
      </c>
      <c r="C19" s="21" t="str">
        <f t="shared" si="0"/>
        <v>金</v>
      </c>
      <c r="D19" s="35">
        <f t="shared" si="1"/>
      </c>
      <c r="E19" s="35">
        <f t="shared" si="2"/>
      </c>
      <c r="F19" s="34">
        <f t="shared" si="7"/>
        <v>0</v>
      </c>
      <c r="G19" s="39">
        <f t="shared" si="3"/>
      </c>
      <c r="H19" s="29">
        <f t="shared" si="6"/>
      </c>
      <c r="I19" s="31"/>
      <c r="J19" s="45">
        <f t="shared" si="4"/>
      </c>
    </row>
    <row r="20" spans="2:10" ht="18" customHeight="1">
      <c r="B20" s="19">
        <f t="shared" si="5"/>
        <v>40859</v>
      </c>
      <c r="C20" s="21" t="str">
        <f t="shared" si="0"/>
        <v>土</v>
      </c>
      <c r="D20" s="35">
        <f t="shared" si="1"/>
      </c>
      <c r="E20" s="35">
        <f t="shared" si="2"/>
      </c>
      <c r="F20" s="34">
        <f t="shared" si="7"/>
        <v>0</v>
      </c>
      <c r="G20" s="39">
        <f t="shared" si="3"/>
      </c>
      <c r="H20" s="29">
        <f t="shared" si="6"/>
      </c>
      <c r="I20" s="31"/>
      <c r="J20" s="45">
        <f t="shared" si="4"/>
      </c>
    </row>
    <row r="21" spans="2:10" ht="18" customHeight="1">
      <c r="B21" s="19">
        <f t="shared" si="5"/>
        <v>40860</v>
      </c>
      <c r="C21" s="21" t="str">
        <f t="shared" si="0"/>
        <v>日</v>
      </c>
      <c r="D21" s="35">
        <f t="shared" si="1"/>
      </c>
      <c r="E21" s="35">
        <f t="shared" si="2"/>
      </c>
      <c r="F21" s="34">
        <f t="shared" si="7"/>
        <v>0</v>
      </c>
      <c r="G21" s="39">
        <f t="shared" si="3"/>
      </c>
      <c r="H21" s="29">
        <f t="shared" si="6"/>
      </c>
      <c r="I21" s="31"/>
      <c r="J21" s="45">
        <f t="shared" si="4"/>
      </c>
    </row>
    <row r="22" spans="2:10" ht="18" customHeight="1">
      <c r="B22" s="19">
        <f t="shared" si="5"/>
        <v>40861</v>
      </c>
      <c r="C22" s="21" t="str">
        <f t="shared" si="0"/>
        <v>月</v>
      </c>
      <c r="D22" s="35">
        <f t="shared" si="1"/>
      </c>
      <c r="E22" s="35">
        <f t="shared" si="2"/>
      </c>
      <c r="F22" s="34">
        <f t="shared" si="7"/>
        <v>0</v>
      </c>
      <c r="G22" s="39">
        <f t="shared" si="3"/>
      </c>
      <c r="H22" s="29">
        <f t="shared" si="6"/>
      </c>
      <c r="I22" s="31"/>
      <c r="J22" s="45">
        <f t="shared" si="4"/>
      </c>
    </row>
    <row r="23" spans="2:10" ht="18" customHeight="1">
      <c r="B23" s="19">
        <f t="shared" si="5"/>
        <v>40862</v>
      </c>
      <c r="C23" s="21" t="str">
        <f t="shared" si="0"/>
        <v>火</v>
      </c>
      <c r="D23" s="35">
        <f t="shared" si="1"/>
      </c>
      <c r="E23" s="35">
        <f t="shared" si="2"/>
      </c>
      <c r="F23" s="34">
        <f t="shared" si="7"/>
        <v>0</v>
      </c>
      <c r="G23" s="39">
        <f t="shared" si="3"/>
      </c>
      <c r="H23" s="29">
        <f t="shared" si="6"/>
      </c>
      <c r="I23" s="31"/>
      <c r="J23" s="45">
        <f t="shared" si="4"/>
      </c>
    </row>
    <row r="24" spans="2:10" ht="18" customHeight="1">
      <c r="B24" s="19">
        <f t="shared" si="5"/>
        <v>40863</v>
      </c>
      <c r="C24" s="21" t="str">
        <f t="shared" si="0"/>
        <v>水</v>
      </c>
      <c r="D24" s="35">
        <f t="shared" si="1"/>
      </c>
      <c r="E24" s="35">
        <f t="shared" si="2"/>
      </c>
      <c r="F24" s="34">
        <f t="shared" si="7"/>
        <v>0</v>
      </c>
      <c r="G24" s="39">
        <f t="shared" si="3"/>
      </c>
      <c r="H24" s="29">
        <f t="shared" si="6"/>
      </c>
      <c r="I24" s="31"/>
      <c r="J24" s="45">
        <f t="shared" si="4"/>
      </c>
    </row>
    <row r="25" spans="2:10" ht="18" customHeight="1">
      <c r="B25" s="19">
        <f t="shared" si="5"/>
        <v>40864</v>
      </c>
      <c r="C25" s="21" t="str">
        <f t="shared" si="0"/>
        <v>木</v>
      </c>
      <c r="D25" s="35">
        <f t="shared" si="1"/>
      </c>
      <c r="E25" s="35">
        <f t="shared" si="2"/>
      </c>
      <c r="F25" s="34">
        <f t="shared" si="7"/>
        <v>0</v>
      </c>
      <c r="G25" s="39">
        <f t="shared" si="3"/>
      </c>
      <c r="H25" s="29">
        <f t="shared" si="6"/>
      </c>
      <c r="I25" s="31"/>
      <c r="J25" s="45">
        <f t="shared" si="4"/>
      </c>
    </row>
    <row r="26" spans="2:10" ht="18" customHeight="1">
      <c r="B26" s="19">
        <f t="shared" si="5"/>
        <v>40865</v>
      </c>
      <c r="C26" s="21" t="str">
        <f t="shared" si="0"/>
        <v>金</v>
      </c>
      <c r="D26" s="35">
        <f t="shared" si="1"/>
      </c>
      <c r="E26" s="35">
        <f t="shared" si="2"/>
      </c>
      <c r="F26" s="34">
        <f t="shared" si="7"/>
        <v>0</v>
      </c>
      <c r="G26" s="39">
        <f t="shared" si="3"/>
      </c>
      <c r="H26" s="29">
        <f t="shared" si="6"/>
      </c>
      <c r="I26" s="31"/>
      <c r="J26" s="45">
        <f t="shared" si="4"/>
      </c>
    </row>
    <row r="27" spans="2:10" ht="18" customHeight="1">
      <c r="B27" s="19">
        <f t="shared" si="5"/>
        <v>40866</v>
      </c>
      <c r="C27" s="21" t="str">
        <f t="shared" si="0"/>
        <v>土</v>
      </c>
      <c r="D27" s="35">
        <f t="shared" si="1"/>
      </c>
      <c r="E27" s="35">
        <f t="shared" si="2"/>
      </c>
      <c r="F27" s="34">
        <f t="shared" si="7"/>
        <v>0</v>
      </c>
      <c r="G27" s="39">
        <f t="shared" si="3"/>
      </c>
      <c r="H27" s="29">
        <f t="shared" si="6"/>
      </c>
      <c r="I27" s="31"/>
      <c r="J27" s="45">
        <f t="shared" si="4"/>
      </c>
    </row>
    <row r="28" spans="2:10" ht="18" customHeight="1">
      <c r="B28" s="19">
        <f t="shared" si="5"/>
        <v>40867</v>
      </c>
      <c r="C28" s="21" t="str">
        <f t="shared" si="0"/>
        <v>日</v>
      </c>
      <c r="D28" s="35">
        <f t="shared" si="1"/>
      </c>
      <c r="E28" s="35">
        <f t="shared" si="2"/>
      </c>
      <c r="F28" s="34">
        <f t="shared" si="7"/>
        <v>0</v>
      </c>
      <c r="G28" s="39">
        <f t="shared" si="3"/>
      </c>
      <c r="H28" s="29">
        <f t="shared" si="6"/>
      </c>
      <c r="I28" s="31"/>
      <c r="J28" s="45">
        <f t="shared" si="4"/>
      </c>
    </row>
    <row r="29" spans="2:10" ht="18" customHeight="1">
      <c r="B29" s="19">
        <f t="shared" si="5"/>
        <v>40868</v>
      </c>
      <c r="C29" s="21" t="str">
        <f t="shared" si="0"/>
        <v>月</v>
      </c>
      <c r="D29" s="35">
        <f t="shared" si="1"/>
      </c>
      <c r="E29" s="35">
        <f t="shared" si="2"/>
      </c>
      <c r="F29" s="34">
        <f t="shared" si="7"/>
        <v>0</v>
      </c>
      <c r="G29" s="39">
        <f t="shared" si="3"/>
      </c>
      <c r="H29" s="29">
        <f t="shared" si="6"/>
      </c>
      <c r="I29" s="31"/>
      <c r="J29" s="45">
        <f t="shared" si="4"/>
      </c>
    </row>
    <row r="30" spans="2:10" ht="18" customHeight="1">
      <c r="B30" s="19">
        <f t="shared" si="5"/>
        <v>40869</v>
      </c>
      <c r="C30" s="21" t="str">
        <f t="shared" si="0"/>
        <v>火</v>
      </c>
      <c r="D30" s="35">
        <f t="shared" si="1"/>
      </c>
      <c r="E30" s="35">
        <f t="shared" si="2"/>
      </c>
      <c r="F30" s="34">
        <f t="shared" si="7"/>
        <v>0</v>
      </c>
      <c r="G30" s="39">
        <f t="shared" si="3"/>
      </c>
      <c r="H30" s="29">
        <f t="shared" si="6"/>
      </c>
      <c r="I30" s="31"/>
      <c r="J30" s="45">
        <f t="shared" si="4"/>
      </c>
    </row>
    <row r="31" spans="2:10" ht="18" customHeight="1">
      <c r="B31" s="19">
        <f t="shared" si="5"/>
        <v>40870</v>
      </c>
      <c r="C31" s="21" t="str">
        <f t="shared" si="0"/>
        <v>休</v>
      </c>
      <c r="D31" s="35">
        <f t="shared" si="1"/>
      </c>
      <c r="E31" s="35">
        <f t="shared" si="2"/>
      </c>
      <c r="F31" s="34">
        <f t="shared" si="7"/>
        <v>0</v>
      </c>
      <c r="G31" s="39">
        <f t="shared" si="3"/>
      </c>
      <c r="H31" s="29">
        <f t="shared" si="6"/>
      </c>
      <c r="I31" s="31"/>
      <c r="J31" s="45" t="str">
        <f t="shared" si="4"/>
        <v>勤労感謝の日</v>
      </c>
    </row>
    <row r="32" spans="2:10" ht="18" customHeight="1">
      <c r="B32" s="19">
        <f t="shared" si="5"/>
        <v>40871</v>
      </c>
      <c r="C32" s="21" t="str">
        <f t="shared" si="0"/>
        <v>木</v>
      </c>
      <c r="D32" s="35">
        <f t="shared" si="1"/>
      </c>
      <c r="E32" s="35">
        <f t="shared" si="2"/>
      </c>
      <c r="F32" s="34">
        <f t="shared" si="7"/>
        <v>0</v>
      </c>
      <c r="G32" s="39">
        <f t="shared" si="3"/>
      </c>
      <c r="H32" s="29">
        <f t="shared" si="6"/>
      </c>
      <c r="I32" s="31"/>
      <c r="J32" s="45">
        <f t="shared" si="4"/>
      </c>
    </row>
    <row r="33" spans="2:10" ht="18" customHeight="1">
      <c r="B33" s="19">
        <f t="shared" si="5"/>
        <v>40872</v>
      </c>
      <c r="C33" s="21" t="str">
        <f t="shared" si="0"/>
        <v>金</v>
      </c>
      <c r="D33" s="35">
        <f t="shared" si="1"/>
      </c>
      <c r="E33" s="35">
        <f t="shared" si="2"/>
      </c>
      <c r="F33" s="34">
        <f t="shared" si="7"/>
        <v>0</v>
      </c>
      <c r="G33" s="39">
        <f t="shared" si="3"/>
      </c>
      <c r="H33" s="29">
        <f t="shared" si="6"/>
      </c>
      <c r="I33" s="31"/>
      <c r="J33" s="45">
        <f t="shared" si="4"/>
      </c>
    </row>
    <row r="34" spans="2:10" ht="18" customHeight="1">
      <c r="B34" s="19">
        <f t="shared" si="5"/>
        <v>40873</v>
      </c>
      <c r="C34" s="21" t="str">
        <f t="shared" si="0"/>
        <v>土</v>
      </c>
      <c r="D34" s="35">
        <f t="shared" si="1"/>
      </c>
      <c r="E34" s="35">
        <f t="shared" si="2"/>
      </c>
      <c r="F34" s="34">
        <f t="shared" si="7"/>
        <v>0</v>
      </c>
      <c r="G34" s="39">
        <f t="shared" si="3"/>
      </c>
      <c r="H34" s="29">
        <f t="shared" si="6"/>
      </c>
      <c r="I34" s="31"/>
      <c r="J34" s="45">
        <f t="shared" si="4"/>
      </c>
    </row>
    <row r="35" spans="2:10" ht="18" customHeight="1">
      <c r="B35" s="19">
        <f t="shared" si="5"/>
        <v>40874</v>
      </c>
      <c r="C35" s="21" t="str">
        <f t="shared" si="0"/>
        <v>日</v>
      </c>
      <c r="D35" s="35">
        <f t="shared" si="1"/>
      </c>
      <c r="E35" s="35">
        <f t="shared" si="2"/>
      </c>
      <c r="F35" s="34">
        <f t="shared" si="7"/>
        <v>0</v>
      </c>
      <c r="G35" s="39">
        <f t="shared" si="3"/>
      </c>
      <c r="H35" s="29">
        <f t="shared" si="6"/>
      </c>
      <c r="I35" s="31"/>
      <c r="J35" s="45">
        <f t="shared" si="4"/>
      </c>
    </row>
    <row r="36" spans="2:10" ht="18" customHeight="1">
      <c r="B36" s="19">
        <f t="shared" si="5"/>
        <v>40875</v>
      </c>
      <c r="C36" s="21" t="str">
        <f t="shared" si="0"/>
        <v>月</v>
      </c>
      <c r="D36" s="35">
        <f t="shared" si="1"/>
      </c>
      <c r="E36" s="35">
        <f t="shared" si="2"/>
      </c>
      <c r="F36" s="34">
        <f t="shared" si="7"/>
        <v>0</v>
      </c>
      <c r="G36" s="39">
        <f t="shared" si="3"/>
      </c>
      <c r="H36" s="29">
        <f t="shared" si="6"/>
      </c>
      <c r="I36" s="31"/>
      <c r="J36" s="45">
        <f t="shared" si="4"/>
      </c>
    </row>
    <row r="37" spans="2:10" ht="18" customHeight="1">
      <c r="B37" s="19">
        <f>IF(MONTH(B36+1)&lt;&gt;$B$3,"",B36+1)</f>
        <v>40876</v>
      </c>
      <c r="C37" s="21" t="str">
        <f t="shared" si="0"/>
        <v>火</v>
      </c>
      <c r="D37" s="35">
        <f t="shared" si="1"/>
      </c>
      <c r="E37" s="35">
        <f t="shared" si="2"/>
      </c>
      <c r="F37" s="34">
        <f t="shared" si="7"/>
        <v>0</v>
      </c>
      <c r="G37" s="39">
        <f t="shared" si="3"/>
      </c>
      <c r="H37" s="29">
        <f t="shared" si="6"/>
      </c>
      <c r="I37" s="31"/>
      <c r="J37" s="45">
        <f t="shared" si="4"/>
      </c>
    </row>
    <row r="38" spans="2:10" ht="18" customHeight="1">
      <c r="B38" s="19">
        <f>IF(MONTH(B37+1)&lt;&gt;$B$3,"",B37+1)</f>
        <v>40877</v>
      </c>
      <c r="C38" s="21" t="str">
        <f t="shared" si="0"/>
        <v>水</v>
      </c>
      <c r="D38" s="35">
        <f t="shared" si="1"/>
      </c>
      <c r="E38" s="35">
        <f t="shared" si="2"/>
      </c>
      <c r="F38" s="34">
        <f t="shared" si="7"/>
        <v>0</v>
      </c>
      <c r="G38" s="39">
        <f t="shared" si="3"/>
      </c>
      <c r="H38" s="29">
        <f t="shared" si="6"/>
      </c>
      <c r="I38" s="31"/>
      <c r="J38" s="45">
        <f t="shared" si="4"/>
      </c>
    </row>
    <row r="39" spans="2:10" ht="18" customHeight="1" thickBot="1">
      <c r="B39" s="19">
        <f>IF(MONTH(B38+1)&lt;&gt;$B$3,"",B38+1)</f>
      </c>
      <c r="C39" s="20">
        <f t="shared" si="0"/>
      </c>
      <c r="D39" s="61">
        <f t="shared" si="1"/>
      </c>
      <c r="E39" s="36">
        <f t="shared" si="2"/>
      </c>
      <c r="F39" s="57">
        <f>IF(D39="","",SUM(D39:E39)+F38)</f>
      </c>
      <c r="G39" s="55">
        <f>IF(ISERROR(VLOOKUP(B39,仲値,2,0)),IF($D39="","",0),VLOOKUP(B39,仲値,2,0))</f>
      </c>
      <c r="H39" s="56">
        <f>IF((F39=""),"",F39*G39)</f>
      </c>
      <c r="I39" s="32"/>
      <c r="J39" s="45">
        <f t="shared" si="4"/>
      </c>
    </row>
    <row r="40" spans="2:10" ht="22.5" customHeight="1" thickBot="1" thickTop="1">
      <c r="B40" s="82" t="s">
        <v>33</v>
      </c>
      <c r="C40" s="98"/>
      <c r="D40" s="62">
        <f>SUM(D9:D39)</f>
        <v>0</v>
      </c>
      <c r="E40" s="33">
        <f>SUM(E9:E39)</f>
        <v>0</v>
      </c>
      <c r="F40" s="71">
        <f>SUM(D9:E39)+E5</f>
        <v>0</v>
      </c>
      <c r="G40" s="40"/>
      <c r="H40" s="37"/>
      <c r="I40" s="38"/>
      <c r="J40" s="44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/>
  <dimension ref="B2:L103"/>
  <sheetViews>
    <sheetView workbookViewId="0" topLeftCell="A7">
      <selection activeCell="B2" sqref="B2:C2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80">
        <v>2011</v>
      </c>
      <c r="C2" s="81"/>
      <c r="D2" s="13" t="s">
        <v>0</v>
      </c>
      <c r="G2" s="74" t="str">
        <f>'損益表(一月)'!$G$2</f>
        <v>Alpari(UK) 損益表</v>
      </c>
      <c r="H2" s="75"/>
      <c r="I2" s="75"/>
      <c r="J2" s="76"/>
    </row>
    <row r="3" spans="2:10" s="1" customFormat="1" ht="18" thickBot="1">
      <c r="B3" s="72">
        <v>12</v>
      </c>
      <c r="C3" s="73"/>
      <c r="D3" s="12" t="s">
        <v>27</v>
      </c>
      <c r="E3" s="14"/>
      <c r="F3" s="12"/>
      <c r="G3" s="77"/>
      <c r="H3" s="78"/>
      <c r="I3" s="78"/>
      <c r="J3" s="79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84" t="s">
        <v>34</v>
      </c>
      <c r="C5" s="85"/>
      <c r="D5" s="86"/>
      <c r="E5" s="90">
        <f>'損益表(11月)'!$F$40</f>
        <v>0</v>
      </c>
      <c r="F5" s="91"/>
      <c r="G5" s="41"/>
      <c r="H5" s="42" t="s">
        <v>35</v>
      </c>
      <c r="I5" s="94" t="str">
        <f>'損益表(一月)'!$I$5</f>
        <v>～2011年3月26日 2011年10月30日～</v>
      </c>
      <c r="J5" s="95"/>
    </row>
    <row r="6" spans="2:10" ht="14.25" customHeight="1" thickBot="1">
      <c r="B6" s="87"/>
      <c r="C6" s="88"/>
      <c r="D6" s="89"/>
      <c r="E6" s="92"/>
      <c r="F6" s="93"/>
      <c r="G6" s="41"/>
      <c r="H6" s="43" t="s">
        <v>36</v>
      </c>
      <c r="I6" s="96" t="str">
        <f>'損益表(一月)'!$I$6</f>
        <v>2011年3月27日～2011年10月29日</v>
      </c>
      <c r="J6" s="97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45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40878</v>
      </c>
      <c r="C9" s="21" t="str">
        <f aca="true" t="shared" si="0" ref="C9:C39">IF(ISERROR(VLOOKUP(B9,休日,2,0)),TEXT(B9,"aaa"),VLOOKUP(B9,休日,3,0))</f>
        <v>木</v>
      </c>
      <c r="D9" s="35">
        <f aca="true" t="shared" si="1" ref="D9:D39">IF(ISERROR(VLOOKUP(B9,利益,2,0)),"",VLOOKUP(B9,利益,2,0))</f>
      </c>
      <c r="E9" s="35">
        <f aca="true" t="shared" si="2" ref="E9:E39">IF(ISERROR(VLOOKUP(B9,入金,2,0)),"",VLOOKUP(B9,入金,2,0))</f>
      </c>
      <c r="F9" s="34">
        <f>SUM(D9:E9)+$E$5</f>
        <v>0</v>
      </c>
      <c r="G9" s="39">
        <f aca="true" t="shared" si="3" ref="G9:G39">IF(ISERROR(VLOOKUP(B9,仲値,2,0)),"",VLOOKUP(B9,仲値,2,0))</f>
      </c>
      <c r="H9" s="29">
        <f>IF((G9=""),"",F9*G9)</f>
      </c>
      <c r="I9" s="30"/>
      <c r="J9" s="45">
        <f aca="true" t="shared" si="4" ref="J9:J39">IF(ISERROR(VLOOKUP(B9,休日,2,0)),"",VLOOKUP(B9,休日,2,0))</f>
      </c>
    </row>
    <row r="10" spans="2:10" ht="18" customHeight="1">
      <c r="B10" s="19">
        <f aca="true" t="shared" si="5" ref="B10:B36">B9+1</f>
        <v>40879</v>
      </c>
      <c r="C10" s="21" t="str">
        <f t="shared" si="0"/>
        <v>金</v>
      </c>
      <c r="D10" s="35">
        <f t="shared" si="1"/>
      </c>
      <c r="E10" s="35">
        <f t="shared" si="2"/>
      </c>
      <c r="F10" s="34">
        <f>SUM(D10:E10)+F9</f>
        <v>0</v>
      </c>
      <c r="G10" s="39">
        <f t="shared" si="3"/>
      </c>
      <c r="H10" s="29">
        <f aca="true" t="shared" si="6" ref="H10:H39">IF((G10=""),"",F10*G10)</f>
      </c>
      <c r="I10" s="31"/>
      <c r="J10" s="45">
        <f t="shared" si="4"/>
      </c>
    </row>
    <row r="11" spans="2:10" ht="18" customHeight="1">
      <c r="B11" s="19">
        <f t="shared" si="5"/>
        <v>40880</v>
      </c>
      <c r="C11" s="21" t="str">
        <f t="shared" si="0"/>
        <v>土</v>
      </c>
      <c r="D11" s="35">
        <f t="shared" si="1"/>
      </c>
      <c r="E11" s="35">
        <f t="shared" si="2"/>
      </c>
      <c r="F11" s="34">
        <f aca="true" t="shared" si="7" ref="F11:F39">SUM(D11:E11)+F10</f>
        <v>0</v>
      </c>
      <c r="G11" s="39">
        <f t="shared" si="3"/>
      </c>
      <c r="H11" s="29">
        <f t="shared" si="6"/>
      </c>
      <c r="I11" s="31"/>
      <c r="J11" s="45">
        <f t="shared" si="4"/>
      </c>
    </row>
    <row r="12" spans="2:10" ht="18" customHeight="1">
      <c r="B12" s="19">
        <f t="shared" si="5"/>
        <v>40881</v>
      </c>
      <c r="C12" s="21" t="str">
        <f t="shared" si="0"/>
        <v>日</v>
      </c>
      <c r="D12" s="35">
        <f t="shared" si="1"/>
      </c>
      <c r="E12" s="35">
        <f t="shared" si="2"/>
      </c>
      <c r="F12" s="34">
        <f t="shared" si="7"/>
        <v>0</v>
      </c>
      <c r="G12" s="39">
        <f t="shared" si="3"/>
      </c>
      <c r="H12" s="29">
        <f t="shared" si="6"/>
      </c>
      <c r="I12" s="31"/>
      <c r="J12" s="45">
        <f t="shared" si="4"/>
      </c>
    </row>
    <row r="13" spans="2:10" ht="18" customHeight="1">
      <c r="B13" s="19">
        <f t="shared" si="5"/>
        <v>40882</v>
      </c>
      <c r="C13" s="21" t="str">
        <f t="shared" si="0"/>
        <v>月</v>
      </c>
      <c r="D13" s="35">
        <f t="shared" si="1"/>
      </c>
      <c r="E13" s="35">
        <f t="shared" si="2"/>
      </c>
      <c r="F13" s="34">
        <f t="shared" si="7"/>
        <v>0</v>
      </c>
      <c r="G13" s="39">
        <f t="shared" si="3"/>
      </c>
      <c r="H13" s="29">
        <f t="shared" si="6"/>
      </c>
      <c r="I13" s="31"/>
      <c r="J13" s="45">
        <f t="shared" si="4"/>
      </c>
    </row>
    <row r="14" spans="2:10" ht="18" customHeight="1">
      <c r="B14" s="19">
        <f t="shared" si="5"/>
        <v>40883</v>
      </c>
      <c r="C14" s="21" t="str">
        <f t="shared" si="0"/>
        <v>火</v>
      </c>
      <c r="D14" s="35">
        <f t="shared" si="1"/>
      </c>
      <c r="E14" s="35">
        <f t="shared" si="2"/>
      </c>
      <c r="F14" s="34">
        <f t="shared" si="7"/>
        <v>0</v>
      </c>
      <c r="G14" s="39">
        <f t="shared" si="3"/>
      </c>
      <c r="H14" s="29">
        <f t="shared" si="6"/>
      </c>
      <c r="I14" s="31"/>
      <c r="J14" s="45">
        <f t="shared" si="4"/>
      </c>
    </row>
    <row r="15" spans="2:10" ht="18" customHeight="1">
      <c r="B15" s="19">
        <f t="shared" si="5"/>
        <v>40884</v>
      </c>
      <c r="C15" s="21" t="str">
        <f t="shared" si="0"/>
        <v>水</v>
      </c>
      <c r="D15" s="35">
        <f t="shared" si="1"/>
      </c>
      <c r="E15" s="35">
        <f t="shared" si="2"/>
      </c>
      <c r="F15" s="34">
        <f t="shared" si="7"/>
        <v>0</v>
      </c>
      <c r="G15" s="39">
        <f t="shared" si="3"/>
      </c>
      <c r="H15" s="29">
        <f t="shared" si="6"/>
      </c>
      <c r="I15" s="31"/>
      <c r="J15" s="45">
        <f t="shared" si="4"/>
      </c>
    </row>
    <row r="16" spans="2:10" ht="18" customHeight="1">
      <c r="B16" s="19">
        <f t="shared" si="5"/>
        <v>40885</v>
      </c>
      <c r="C16" s="21" t="str">
        <f t="shared" si="0"/>
        <v>木</v>
      </c>
      <c r="D16" s="35">
        <f t="shared" si="1"/>
      </c>
      <c r="E16" s="35">
        <f t="shared" si="2"/>
      </c>
      <c r="F16" s="34">
        <f t="shared" si="7"/>
        <v>0</v>
      </c>
      <c r="G16" s="39">
        <f t="shared" si="3"/>
      </c>
      <c r="H16" s="29">
        <f t="shared" si="6"/>
      </c>
      <c r="I16" s="31"/>
      <c r="J16" s="45">
        <f t="shared" si="4"/>
      </c>
    </row>
    <row r="17" spans="2:10" ht="18" customHeight="1">
      <c r="B17" s="19">
        <f t="shared" si="5"/>
        <v>40886</v>
      </c>
      <c r="C17" s="21" t="str">
        <f t="shared" si="0"/>
        <v>金</v>
      </c>
      <c r="D17" s="35">
        <f t="shared" si="1"/>
      </c>
      <c r="E17" s="35">
        <f t="shared" si="2"/>
      </c>
      <c r="F17" s="34">
        <f t="shared" si="7"/>
        <v>0</v>
      </c>
      <c r="G17" s="39">
        <f t="shared" si="3"/>
      </c>
      <c r="H17" s="29">
        <f t="shared" si="6"/>
      </c>
      <c r="I17" s="31"/>
      <c r="J17" s="45">
        <f t="shared" si="4"/>
      </c>
    </row>
    <row r="18" spans="2:10" ht="18" customHeight="1">
      <c r="B18" s="19">
        <f t="shared" si="5"/>
        <v>40887</v>
      </c>
      <c r="C18" s="21" t="str">
        <f t="shared" si="0"/>
        <v>土</v>
      </c>
      <c r="D18" s="35">
        <f t="shared" si="1"/>
      </c>
      <c r="E18" s="35">
        <f t="shared" si="2"/>
      </c>
      <c r="F18" s="34">
        <f t="shared" si="7"/>
        <v>0</v>
      </c>
      <c r="G18" s="39">
        <f t="shared" si="3"/>
      </c>
      <c r="H18" s="29">
        <f t="shared" si="6"/>
      </c>
      <c r="I18" s="31"/>
      <c r="J18" s="45">
        <f t="shared" si="4"/>
      </c>
    </row>
    <row r="19" spans="2:10" ht="18" customHeight="1">
      <c r="B19" s="19">
        <f t="shared" si="5"/>
        <v>40888</v>
      </c>
      <c r="C19" s="21" t="str">
        <f t="shared" si="0"/>
        <v>日</v>
      </c>
      <c r="D19" s="35">
        <f t="shared" si="1"/>
      </c>
      <c r="E19" s="35">
        <f t="shared" si="2"/>
      </c>
      <c r="F19" s="34">
        <f t="shared" si="7"/>
        <v>0</v>
      </c>
      <c r="G19" s="39">
        <f t="shared" si="3"/>
      </c>
      <c r="H19" s="29">
        <f t="shared" si="6"/>
      </c>
      <c r="I19" s="31"/>
      <c r="J19" s="45">
        <f t="shared" si="4"/>
      </c>
    </row>
    <row r="20" spans="2:10" ht="18" customHeight="1">
      <c r="B20" s="19">
        <f t="shared" si="5"/>
        <v>40889</v>
      </c>
      <c r="C20" s="21" t="str">
        <f t="shared" si="0"/>
        <v>月</v>
      </c>
      <c r="D20" s="35">
        <f t="shared" si="1"/>
      </c>
      <c r="E20" s="35">
        <f t="shared" si="2"/>
      </c>
      <c r="F20" s="34">
        <f t="shared" si="7"/>
        <v>0</v>
      </c>
      <c r="G20" s="39">
        <f t="shared" si="3"/>
      </c>
      <c r="H20" s="29">
        <f t="shared" si="6"/>
      </c>
      <c r="I20" s="31"/>
      <c r="J20" s="45">
        <f t="shared" si="4"/>
      </c>
    </row>
    <row r="21" spans="2:10" ht="18" customHeight="1">
      <c r="B21" s="19">
        <f t="shared" si="5"/>
        <v>40890</v>
      </c>
      <c r="C21" s="21" t="str">
        <f t="shared" si="0"/>
        <v>火</v>
      </c>
      <c r="D21" s="35">
        <f t="shared" si="1"/>
      </c>
      <c r="E21" s="35">
        <f t="shared" si="2"/>
      </c>
      <c r="F21" s="34">
        <f t="shared" si="7"/>
        <v>0</v>
      </c>
      <c r="G21" s="39">
        <f t="shared" si="3"/>
      </c>
      <c r="H21" s="29">
        <f t="shared" si="6"/>
      </c>
      <c r="I21" s="31"/>
      <c r="J21" s="45">
        <f t="shared" si="4"/>
      </c>
    </row>
    <row r="22" spans="2:10" ht="18" customHeight="1">
      <c r="B22" s="19">
        <f t="shared" si="5"/>
        <v>40891</v>
      </c>
      <c r="C22" s="21" t="str">
        <f t="shared" si="0"/>
        <v>水</v>
      </c>
      <c r="D22" s="35">
        <f t="shared" si="1"/>
      </c>
      <c r="E22" s="35">
        <f t="shared" si="2"/>
      </c>
      <c r="F22" s="34">
        <f t="shared" si="7"/>
        <v>0</v>
      </c>
      <c r="G22" s="39">
        <f t="shared" si="3"/>
      </c>
      <c r="H22" s="29">
        <f t="shared" si="6"/>
      </c>
      <c r="I22" s="31"/>
      <c r="J22" s="45">
        <f t="shared" si="4"/>
      </c>
    </row>
    <row r="23" spans="2:10" ht="18" customHeight="1">
      <c r="B23" s="19">
        <f t="shared" si="5"/>
        <v>40892</v>
      </c>
      <c r="C23" s="21" t="str">
        <f t="shared" si="0"/>
        <v>木</v>
      </c>
      <c r="D23" s="35">
        <f t="shared" si="1"/>
      </c>
      <c r="E23" s="35">
        <f t="shared" si="2"/>
      </c>
      <c r="F23" s="34">
        <f t="shared" si="7"/>
        <v>0</v>
      </c>
      <c r="G23" s="39">
        <f t="shared" si="3"/>
      </c>
      <c r="H23" s="29">
        <f t="shared" si="6"/>
      </c>
      <c r="I23" s="31"/>
      <c r="J23" s="45">
        <f t="shared" si="4"/>
      </c>
    </row>
    <row r="24" spans="2:10" ht="18" customHeight="1">
      <c r="B24" s="19">
        <f t="shared" si="5"/>
        <v>40893</v>
      </c>
      <c r="C24" s="21" t="str">
        <f t="shared" si="0"/>
        <v>金</v>
      </c>
      <c r="D24" s="35">
        <f t="shared" si="1"/>
      </c>
      <c r="E24" s="35">
        <f t="shared" si="2"/>
      </c>
      <c r="F24" s="34">
        <f t="shared" si="7"/>
        <v>0</v>
      </c>
      <c r="G24" s="39">
        <f t="shared" si="3"/>
      </c>
      <c r="H24" s="29">
        <f t="shared" si="6"/>
      </c>
      <c r="I24" s="31"/>
      <c r="J24" s="45">
        <f t="shared" si="4"/>
      </c>
    </row>
    <row r="25" spans="2:10" ht="18" customHeight="1">
      <c r="B25" s="19">
        <f t="shared" si="5"/>
        <v>40894</v>
      </c>
      <c r="C25" s="21" t="str">
        <f t="shared" si="0"/>
        <v>土</v>
      </c>
      <c r="D25" s="35">
        <f t="shared" si="1"/>
      </c>
      <c r="E25" s="35">
        <f t="shared" si="2"/>
      </c>
      <c r="F25" s="34">
        <f t="shared" si="7"/>
        <v>0</v>
      </c>
      <c r="G25" s="39">
        <f t="shared" si="3"/>
      </c>
      <c r="H25" s="29">
        <f t="shared" si="6"/>
      </c>
      <c r="I25" s="31"/>
      <c r="J25" s="45">
        <f t="shared" si="4"/>
      </c>
    </row>
    <row r="26" spans="2:10" ht="18" customHeight="1">
      <c r="B26" s="19">
        <f t="shared" si="5"/>
        <v>40895</v>
      </c>
      <c r="C26" s="21" t="str">
        <f t="shared" si="0"/>
        <v>日</v>
      </c>
      <c r="D26" s="35">
        <f t="shared" si="1"/>
      </c>
      <c r="E26" s="35">
        <f t="shared" si="2"/>
      </c>
      <c r="F26" s="34">
        <f t="shared" si="7"/>
        <v>0</v>
      </c>
      <c r="G26" s="39">
        <f t="shared" si="3"/>
      </c>
      <c r="H26" s="29">
        <f t="shared" si="6"/>
      </c>
      <c r="I26" s="31"/>
      <c r="J26" s="45">
        <f t="shared" si="4"/>
      </c>
    </row>
    <row r="27" spans="2:10" ht="18" customHeight="1">
      <c r="B27" s="19">
        <f t="shared" si="5"/>
        <v>40896</v>
      </c>
      <c r="C27" s="21" t="str">
        <f t="shared" si="0"/>
        <v>月</v>
      </c>
      <c r="D27" s="35">
        <f t="shared" si="1"/>
      </c>
      <c r="E27" s="35">
        <f t="shared" si="2"/>
      </c>
      <c r="F27" s="34">
        <f t="shared" si="7"/>
        <v>0</v>
      </c>
      <c r="G27" s="39">
        <f t="shared" si="3"/>
      </c>
      <c r="H27" s="29">
        <f t="shared" si="6"/>
      </c>
      <c r="I27" s="31"/>
      <c r="J27" s="45">
        <f t="shared" si="4"/>
      </c>
    </row>
    <row r="28" spans="2:10" ht="18" customHeight="1">
      <c r="B28" s="19">
        <f t="shared" si="5"/>
        <v>40897</v>
      </c>
      <c r="C28" s="21" t="str">
        <f t="shared" si="0"/>
        <v>火</v>
      </c>
      <c r="D28" s="35">
        <f t="shared" si="1"/>
      </c>
      <c r="E28" s="35">
        <f t="shared" si="2"/>
      </c>
      <c r="F28" s="34">
        <f t="shared" si="7"/>
        <v>0</v>
      </c>
      <c r="G28" s="39">
        <f t="shared" si="3"/>
      </c>
      <c r="H28" s="29">
        <f t="shared" si="6"/>
      </c>
      <c r="I28" s="31"/>
      <c r="J28" s="45">
        <f t="shared" si="4"/>
      </c>
    </row>
    <row r="29" spans="2:10" ht="18" customHeight="1">
      <c r="B29" s="19">
        <f t="shared" si="5"/>
        <v>40898</v>
      </c>
      <c r="C29" s="21" t="str">
        <f t="shared" si="0"/>
        <v>水</v>
      </c>
      <c r="D29" s="35">
        <f t="shared" si="1"/>
      </c>
      <c r="E29" s="35">
        <f t="shared" si="2"/>
      </c>
      <c r="F29" s="34">
        <f t="shared" si="7"/>
        <v>0</v>
      </c>
      <c r="G29" s="39">
        <f t="shared" si="3"/>
      </c>
      <c r="H29" s="29">
        <f t="shared" si="6"/>
      </c>
      <c r="I29" s="31"/>
      <c r="J29" s="45">
        <f t="shared" si="4"/>
      </c>
    </row>
    <row r="30" spans="2:10" ht="18" customHeight="1">
      <c r="B30" s="19">
        <f t="shared" si="5"/>
        <v>40899</v>
      </c>
      <c r="C30" s="21" t="str">
        <f t="shared" si="0"/>
        <v>木</v>
      </c>
      <c r="D30" s="35">
        <f t="shared" si="1"/>
      </c>
      <c r="E30" s="35">
        <f t="shared" si="2"/>
      </c>
      <c r="F30" s="34">
        <f t="shared" si="7"/>
        <v>0</v>
      </c>
      <c r="G30" s="39">
        <f t="shared" si="3"/>
      </c>
      <c r="H30" s="29">
        <f t="shared" si="6"/>
      </c>
      <c r="I30" s="31"/>
      <c r="J30" s="45">
        <f t="shared" si="4"/>
      </c>
    </row>
    <row r="31" spans="2:10" ht="18" customHeight="1">
      <c r="B31" s="19">
        <f t="shared" si="5"/>
        <v>40900</v>
      </c>
      <c r="C31" s="21" t="str">
        <f t="shared" si="0"/>
        <v>休</v>
      </c>
      <c r="D31" s="35">
        <f t="shared" si="1"/>
      </c>
      <c r="E31" s="35">
        <f t="shared" si="2"/>
      </c>
      <c r="F31" s="34">
        <f t="shared" si="7"/>
        <v>0</v>
      </c>
      <c r="G31" s="39">
        <f t="shared" si="3"/>
      </c>
      <c r="H31" s="29">
        <f t="shared" si="6"/>
      </c>
      <c r="I31" s="31"/>
      <c r="J31" s="45" t="str">
        <f t="shared" si="4"/>
        <v>天皇誕生日</v>
      </c>
    </row>
    <row r="32" spans="2:10" ht="18" customHeight="1">
      <c r="B32" s="19">
        <f t="shared" si="5"/>
        <v>40901</v>
      </c>
      <c r="C32" s="21" t="str">
        <f t="shared" si="0"/>
        <v>土</v>
      </c>
      <c r="D32" s="35">
        <f t="shared" si="1"/>
      </c>
      <c r="E32" s="35">
        <f t="shared" si="2"/>
      </c>
      <c r="F32" s="34">
        <f t="shared" si="7"/>
        <v>0</v>
      </c>
      <c r="G32" s="39">
        <f t="shared" si="3"/>
      </c>
      <c r="H32" s="29">
        <f t="shared" si="6"/>
      </c>
      <c r="I32" s="31"/>
      <c r="J32" s="45">
        <f t="shared" si="4"/>
      </c>
    </row>
    <row r="33" spans="2:10" ht="18" customHeight="1">
      <c r="B33" s="19">
        <f t="shared" si="5"/>
        <v>40902</v>
      </c>
      <c r="C33" s="21" t="str">
        <f t="shared" si="0"/>
        <v>日</v>
      </c>
      <c r="D33" s="35">
        <f t="shared" si="1"/>
      </c>
      <c r="E33" s="35">
        <f t="shared" si="2"/>
      </c>
      <c r="F33" s="34">
        <f t="shared" si="7"/>
        <v>0</v>
      </c>
      <c r="G33" s="39">
        <f t="shared" si="3"/>
      </c>
      <c r="H33" s="29">
        <f t="shared" si="6"/>
      </c>
      <c r="I33" s="31"/>
      <c r="J33" s="45">
        <f t="shared" si="4"/>
      </c>
    </row>
    <row r="34" spans="2:10" ht="18" customHeight="1">
      <c r="B34" s="19">
        <f t="shared" si="5"/>
        <v>40903</v>
      </c>
      <c r="C34" s="21" t="str">
        <f t="shared" si="0"/>
        <v>月</v>
      </c>
      <c r="D34" s="35">
        <f t="shared" si="1"/>
      </c>
      <c r="E34" s="35">
        <f t="shared" si="2"/>
      </c>
      <c r="F34" s="34">
        <f t="shared" si="7"/>
        <v>0</v>
      </c>
      <c r="G34" s="39">
        <f t="shared" si="3"/>
      </c>
      <c r="H34" s="29">
        <f t="shared" si="6"/>
      </c>
      <c r="I34" s="31"/>
      <c r="J34" s="45">
        <f t="shared" si="4"/>
      </c>
    </row>
    <row r="35" spans="2:10" ht="18" customHeight="1">
      <c r="B35" s="19">
        <f t="shared" si="5"/>
        <v>40904</v>
      </c>
      <c r="C35" s="21" t="str">
        <f t="shared" si="0"/>
        <v>火</v>
      </c>
      <c r="D35" s="35">
        <f t="shared" si="1"/>
      </c>
      <c r="E35" s="35">
        <f t="shared" si="2"/>
      </c>
      <c r="F35" s="34">
        <f t="shared" si="7"/>
        <v>0</v>
      </c>
      <c r="G35" s="39">
        <f t="shared" si="3"/>
      </c>
      <c r="H35" s="29">
        <f t="shared" si="6"/>
      </c>
      <c r="I35" s="31"/>
      <c r="J35" s="45">
        <f t="shared" si="4"/>
      </c>
    </row>
    <row r="36" spans="2:10" ht="18" customHeight="1">
      <c r="B36" s="19">
        <f t="shared" si="5"/>
        <v>40905</v>
      </c>
      <c r="C36" s="21" t="str">
        <f t="shared" si="0"/>
        <v>水</v>
      </c>
      <c r="D36" s="35">
        <f t="shared" si="1"/>
      </c>
      <c r="E36" s="35">
        <f t="shared" si="2"/>
      </c>
      <c r="F36" s="34">
        <f t="shared" si="7"/>
        <v>0</v>
      </c>
      <c r="G36" s="39">
        <f t="shared" si="3"/>
      </c>
      <c r="H36" s="29">
        <f t="shared" si="6"/>
      </c>
      <c r="I36" s="31"/>
      <c r="J36" s="45">
        <f t="shared" si="4"/>
      </c>
    </row>
    <row r="37" spans="2:10" ht="18" customHeight="1">
      <c r="B37" s="19">
        <f>IF(MONTH(B36+1)&lt;&gt;$B$3,"",B36+1)</f>
        <v>40906</v>
      </c>
      <c r="C37" s="21" t="str">
        <f t="shared" si="0"/>
        <v>休</v>
      </c>
      <c r="D37" s="35">
        <f t="shared" si="1"/>
      </c>
      <c r="E37" s="35">
        <f t="shared" si="2"/>
      </c>
      <c r="F37" s="34">
        <f t="shared" si="7"/>
        <v>0</v>
      </c>
      <c r="G37" s="39">
        <f t="shared" si="3"/>
      </c>
      <c r="H37" s="29">
        <f t="shared" si="6"/>
      </c>
      <c r="I37" s="31"/>
      <c r="J37" s="45" t="str">
        <f t="shared" si="4"/>
        <v>年末休業</v>
      </c>
    </row>
    <row r="38" spans="2:10" ht="18" customHeight="1">
      <c r="B38" s="19">
        <f>IF(MONTH(B37+1)&lt;&gt;$B$3,"",B37+1)</f>
        <v>40907</v>
      </c>
      <c r="C38" s="21" t="str">
        <f t="shared" si="0"/>
        <v>休</v>
      </c>
      <c r="D38" s="35">
        <f t="shared" si="1"/>
      </c>
      <c r="E38" s="35">
        <f t="shared" si="2"/>
      </c>
      <c r="F38" s="34">
        <f t="shared" si="7"/>
        <v>0</v>
      </c>
      <c r="G38" s="39">
        <f t="shared" si="3"/>
      </c>
      <c r="H38" s="29">
        <f t="shared" si="6"/>
      </c>
      <c r="I38" s="31"/>
      <c r="J38" s="45" t="str">
        <f t="shared" si="4"/>
        <v>年末休業</v>
      </c>
    </row>
    <row r="39" spans="2:10" ht="18" customHeight="1" thickBot="1">
      <c r="B39" s="19">
        <f>IF(MONTH(B38+1)&lt;&gt;$B$3,"",B38+1)</f>
        <v>40908</v>
      </c>
      <c r="C39" s="20" t="str">
        <f t="shared" si="0"/>
        <v>休</v>
      </c>
      <c r="D39" s="61">
        <f t="shared" si="1"/>
      </c>
      <c r="E39" s="36">
        <f t="shared" si="2"/>
      </c>
      <c r="F39" s="54">
        <f t="shared" si="7"/>
        <v>0</v>
      </c>
      <c r="G39" s="66">
        <f t="shared" si="3"/>
      </c>
      <c r="H39" s="68">
        <f t="shared" si="6"/>
      </c>
      <c r="I39" s="32"/>
      <c r="J39" s="45" t="str">
        <f t="shared" si="4"/>
        <v>年末休業</v>
      </c>
    </row>
    <row r="40" spans="2:10" ht="22.5" customHeight="1" thickBot="1" thickTop="1">
      <c r="B40" s="82" t="s">
        <v>33</v>
      </c>
      <c r="C40" s="98"/>
      <c r="D40" s="62">
        <f>SUM(D9:D39)</f>
        <v>0</v>
      </c>
      <c r="E40" s="33">
        <f>SUM(E9:E39)</f>
        <v>0</v>
      </c>
      <c r="F40" s="71">
        <f>SUM(D9:E39)+E5</f>
        <v>0</v>
      </c>
      <c r="G40" s="67"/>
      <c r="H40" s="64"/>
      <c r="I40" s="38"/>
      <c r="J40" s="44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D29"/>
  <sheetViews>
    <sheetView workbookViewId="0" topLeftCell="A1">
      <selection activeCell="B20" sqref="B20"/>
    </sheetView>
  </sheetViews>
  <sheetFormatPr defaultColWidth="9.00390625" defaultRowHeight="13.5"/>
  <cols>
    <col min="1" max="1" width="2.125" style="2" customWidth="1"/>
    <col min="2" max="2" width="11.625" style="2" customWidth="1"/>
    <col min="3" max="3" width="14.625" style="2" customWidth="1"/>
    <col min="4" max="4" width="2.75390625" style="2" customWidth="1"/>
    <col min="5" max="16384" width="9.00390625" style="2" customWidth="1"/>
  </cols>
  <sheetData>
    <row r="1" spans="2:3" ht="14.25">
      <c r="B1" s="8" t="s">
        <v>26</v>
      </c>
      <c r="C1" s="1"/>
    </row>
    <row r="2" spans="2:3" ht="5.25" customHeight="1">
      <c r="B2" s="8"/>
      <c r="C2" s="1"/>
    </row>
    <row r="3" spans="2:4" ht="13.5">
      <c r="B3" s="7" t="s">
        <v>4</v>
      </c>
      <c r="C3" s="7" t="s">
        <v>5</v>
      </c>
      <c r="D3" s="53"/>
    </row>
    <row r="4" spans="2:4" ht="13.5">
      <c r="B4" s="5">
        <v>40544</v>
      </c>
      <c r="C4" s="6" t="s">
        <v>6</v>
      </c>
      <c r="D4" s="11" t="s">
        <v>39</v>
      </c>
    </row>
    <row r="5" spans="2:4" ht="13.5">
      <c r="B5" s="5">
        <v>40545</v>
      </c>
      <c r="C5" s="6" t="s">
        <v>20</v>
      </c>
      <c r="D5" s="10" t="s">
        <v>38</v>
      </c>
    </row>
    <row r="6" spans="2:4" ht="13.5">
      <c r="B6" s="5">
        <v>40546</v>
      </c>
      <c r="C6" s="6" t="s">
        <v>20</v>
      </c>
      <c r="D6" s="10" t="s">
        <v>38</v>
      </c>
    </row>
    <row r="7" spans="2:4" ht="13.5">
      <c r="B7" s="5">
        <v>40553</v>
      </c>
      <c r="C7" s="6" t="s">
        <v>7</v>
      </c>
      <c r="D7" s="10" t="s">
        <v>38</v>
      </c>
    </row>
    <row r="8" spans="2:4" ht="13.5">
      <c r="B8" s="5">
        <v>40585</v>
      </c>
      <c r="C8" s="6" t="s">
        <v>8</v>
      </c>
      <c r="D8" s="10" t="s">
        <v>38</v>
      </c>
    </row>
    <row r="9" spans="2:4" ht="13.5">
      <c r="B9" s="5">
        <v>40623</v>
      </c>
      <c r="C9" s="6" t="s">
        <v>9</v>
      </c>
      <c r="D9" s="10" t="s">
        <v>38</v>
      </c>
    </row>
    <row r="10" spans="2:4" ht="13.5">
      <c r="B10" s="5">
        <v>40662</v>
      </c>
      <c r="C10" s="6" t="s">
        <v>21</v>
      </c>
      <c r="D10" s="10" t="s">
        <v>38</v>
      </c>
    </row>
    <row r="11" spans="2:4" ht="13.5">
      <c r="B11" s="5">
        <v>40259</v>
      </c>
      <c r="C11" s="6" t="s">
        <v>22</v>
      </c>
      <c r="D11" s="10" t="s">
        <v>38</v>
      </c>
    </row>
    <row r="12" spans="2:4" ht="13.5">
      <c r="B12" s="5">
        <v>40666</v>
      </c>
      <c r="C12" s="6" t="s">
        <v>10</v>
      </c>
      <c r="D12" s="10" t="s">
        <v>38</v>
      </c>
    </row>
    <row r="13" spans="2:4" ht="13.5">
      <c r="B13" s="5">
        <v>40667</v>
      </c>
      <c r="C13" s="6" t="s">
        <v>23</v>
      </c>
      <c r="D13" s="10" t="s">
        <v>38</v>
      </c>
    </row>
    <row r="14" spans="2:4" ht="13.5">
      <c r="B14" s="5">
        <v>40668</v>
      </c>
      <c r="C14" s="6" t="s">
        <v>12</v>
      </c>
      <c r="D14" s="10" t="s">
        <v>38</v>
      </c>
    </row>
    <row r="15" spans="2:4" ht="13.5">
      <c r="B15" s="5">
        <v>36652</v>
      </c>
      <c r="C15" s="6" t="s">
        <v>22</v>
      </c>
      <c r="D15" s="10" t="s">
        <v>38</v>
      </c>
    </row>
    <row r="16" spans="2:4" ht="13.5">
      <c r="B16" s="5">
        <v>40742</v>
      </c>
      <c r="C16" s="6" t="s">
        <v>13</v>
      </c>
      <c r="D16" s="10" t="s">
        <v>38</v>
      </c>
    </row>
    <row r="17" spans="2:4" ht="13.5">
      <c r="B17" s="5">
        <v>40767</v>
      </c>
      <c r="C17" s="6" t="s">
        <v>24</v>
      </c>
      <c r="D17" s="10" t="s">
        <v>38</v>
      </c>
    </row>
    <row r="18" spans="2:4" ht="13.5">
      <c r="B18" s="5">
        <v>40770</v>
      </c>
      <c r="C18" s="6" t="s">
        <v>24</v>
      </c>
      <c r="D18" s="10" t="s">
        <v>38</v>
      </c>
    </row>
    <row r="19" spans="2:4" ht="13.5">
      <c r="B19" s="5">
        <v>36755</v>
      </c>
      <c r="C19" s="6" t="s">
        <v>24</v>
      </c>
      <c r="D19" s="10" t="s">
        <v>38</v>
      </c>
    </row>
    <row r="20" spans="2:4" ht="13.5">
      <c r="B20" s="5">
        <v>40805</v>
      </c>
      <c r="C20" s="6" t="s">
        <v>14</v>
      </c>
      <c r="D20" s="10" t="s">
        <v>38</v>
      </c>
    </row>
    <row r="21" spans="2:4" ht="13.5">
      <c r="B21" s="5">
        <v>36792</v>
      </c>
      <c r="C21" s="6" t="s">
        <v>11</v>
      </c>
      <c r="D21" s="10" t="s">
        <v>38</v>
      </c>
    </row>
    <row r="22" spans="2:4" ht="13.5">
      <c r="B22" s="5">
        <v>40809</v>
      </c>
      <c r="C22" s="6" t="s">
        <v>15</v>
      </c>
      <c r="D22" s="10" t="s">
        <v>38</v>
      </c>
    </row>
    <row r="23" spans="2:4" ht="13.5">
      <c r="B23" s="9">
        <v>40826</v>
      </c>
      <c r="C23" s="10" t="s">
        <v>16</v>
      </c>
      <c r="D23" s="10" t="s">
        <v>38</v>
      </c>
    </row>
    <row r="24" spans="2:4" ht="13.5">
      <c r="B24" s="9">
        <v>40850</v>
      </c>
      <c r="C24" s="10" t="s">
        <v>17</v>
      </c>
      <c r="D24" s="10" t="s">
        <v>38</v>
      </c>
    </row>
    <row r="25" spans="2:4" ht="13.5">
      <c r="B25" s="9">
        <v>40870</v>
      </c>
      <c r="C25" s="10" t="s">
        <v>18</v>
      </c>
      <c r="D25" s="10" t="s">
        <v>38</v>
      </c>
    </row>
    <row r="26" spans="2:4" ht="13.5">
      <c r="B26" s="9">
        <v>40900</v>
      </c>
      <c r="C26" s="10" t="s">
        <v>19</v>
      </c>
      <c r="D26" s="10" t="s">
        <v>38</v>
      </c>
    </row>
    <row r="27" spans="2:4" ht="13.5">
      <c r="B27" s="9">
        <v>40906</v>
      </c>
      <c r="C27" s="11" t="s">
        <v>25</v>
      </c>
      <c r="D27" s="10" t="s">
        <v>38</v>
      </c>
    </row>
    <row r="28" spans="2:4" ht="13.5">
      <c r="B28" s="9">
        <v>40907</v>
      </c>
      <c r="C28" s="11" t="s">
        <v>25</v>
      </c>
      <c r="D28" s="10" t="s">
        <v>38</v>
      </c>
    </row>
    <row r="29" spans="2:4" ht="13.5">
      <c r="B29" s="9">
        <v>40908</v>
      </c>
      <c r="C29" s="11" t="s">
        <v>25</v>
      </c>
      <c r="D29" s="10" t="s">
        <v>38</v>
      </c>
    </row>
  </sheetData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00"/>
  <sheetViews>
    <sheetView workbookViewId="0" topLeftCell="A1">
      <selection activeCell="B9" sqref="B9"/>
    </sheetView>
  </sheetViews>
  <sheetFormatPr defaultColWidth="9.00390625" defaultRowHeight="13.5"/>
  <cols>
    <col min="1" max="1" width="5.125" style="0" customWidth="1"/>
    <col min="2" max="3" width="12.50390625" style="0" customWidth="1"/>
    <col min="4" max="4" width="8.25390625" style="0" customWidth="1"/>
    <col min="5" max="8" width="12.50390625" style="0" customWidth="1"/>
  </cols>
  <sheetData>
    <row r="3" spans="2:8" ht="14.25" thickBot="1">
      <c r="B3" s="88" t="s">
        <v>51</v>
      </c>
      <c r="C3" s="88"/>
      <c r="E3" s="88" t="s">
        <v>52</v>
      </c>
      <c r="F3" s="88"/>
      <c r="G3" s="99" t="s">
        <v>53</v>
      </c>
      <c r="H3" s="99"/>
    </row>
    <row r="4" spans="2:8" ht="13.5">
      <c r="B4" s="46"/>
      <c r="C4" s="47"/>
      <c r="E4" s="69"/>
      <c r="F4" s="47"/>
      <c r="G4" s="46"/>
      <c r="H4" s="47"/>
    </row>
    <row r="5" spans="2:8" ht="13.5">
      <c r="B5" s="48"/>
      <c r="C5" s="49"/>
      <c r="E5" s="48"/>
      <c r="F5" s="49"/>
      <c r="G5" s="50"/>
      <c r="H5" s="49"/>
    </row>
    <row r="6" spans="2:8" ht="13.5">
      <c r="B6" s="48"/>
      <c r="C6" s="49"/>
      <c r="E6" s="48"/>
      <c r="F6" s="49"/>
      <c r="G6" s="50"/>
      <c r="H6" s="49"/>
    </row>
    <row r="7" spans="2:8" ht="13.5">
      <c r="B7" s="48"/>
      <c r="C7" s="49"/>
      <c r="E7" s="48"/>
      <c r="F7" s="49"/>
      <c r="G7" s="48"/>
      <c r="H7" s="49"/>
    </row>
    <row r="8" spans="2:8" ht="13.5">
      <c r="B8" s="48"/>
      <c r="C8" s="49"/>
      <c r="E8" s="48"/>
      <c r="F8" s="49"/>
      <c r="G8" s="50"/>
      <c r="H8" s="49"/>
    </row>
    <row r="9" spans="2:8" ht="13.5">
      <c r="B9" s="48"/>
      <c r="C9" s="49"/>
      <c r="E9" s="48"/>
      <c r="F9" s="49"/>
      <c r="G9" s="50"/>
      <c r="H9" s="49"/>
    </row>
    <row r="10" spans="2:8" ht="13.5">
      <c r="B10" s="48"/>
      <c r="C10" s="49"/>
      <c r="E10" s="48"/>
      <c r="F10" s="49"/>
      <c r="G10" s="50"/>
      <c r="H10" s="49"/>
    </row>
    <row r="11" spans="2:8" ht="13.5">
      <c r="B11" s="48"/>
      <c r="C11" s="49"/>
      <c r="E11" s="48"/>
      <c r="F11" s="49"/>
      <c r="G11" s="50"/>
      <c r="H11" s="49"/>
    </row>
    <row r="12" spans="2:8" ht="13.5">
      <c r="B12" s="48"/>
      <c r="C12" s="49"/>
      <c r="E12" s="48"/>
      <c r="F12" s="49"/>
      <c r="G12" s="48"/>
      <c r="H12" s="49"/>
    </row>
    <row r="13" spans="2:8" ht="13.5">
      <c r="B13" s="48"/>
      <c r="C13" s="49"/>
      <c r="E13" s="48"/>
      <c r="F13" s="49"/>
      <c r="G13" s="50"/>
      <c r="H13" s="49"/>
    </row>
    <row r="14" spans="2:8" ht="13.5">
      <c r="B14" s="48"/>
      <c r="C14" s="49"/>
      <c r="E14" s="48"/>
      <c r="F14" s="49"/>
      <c r="G14" s="50"/>
      <c r="H14" s="49"/>
    </row>
    <row r="15" spans="2:8" ht="13.5">
      <c r="B15" s="48"/>
      <c r="C15" s="49"/>
      <c r="E15" s="48"/>
      <c r="F15" s="49"/>
      <c r="G15" s="50"/>
      <c r="H15" s="49"/>
    </row>
    <row r="16" spans="2:8" ht="13.5">
      <c r="B16" s="48"/>
      <c r="C16" s="49"/>
      <c r="E16" s="48"/>
      <c r="F16" s="49"/>
      <c r="G16" s="50"/>
      <c r="H16" s="49"/>
    </row>
    <row r="17" spans="2:8" ht="13.5">
      <c r="B17" s="48"/>
      <c r="C17" s="49"/>
      <c r="E17" s="48"/>
      <c r="F17" s="49"/>
      <c r="G17" s="50"/>
      <c r="H17" s="49"/>
    </row>
    <row r="18" spans="2:8" ht="13.5">
      <c r="B18" s="48"/>
      <c r="C18" s="49"/>
      <c r="E18" s="48"/>
      <c r="F18" s="49"/>
      <c r="G18" s="50"/>
      <c r="H18" s="49"/>
    </row>
    <row r="19" spans="2:8" ht="13.5">
      <c r="B19" s="48"/>
      <c r="C19" s="49"/>
      <c r="E19" s="48"/>
      <c r="F19" s="49"/>
      <c r="G19" s="50"/>
      <c r="H19" s="49"/>
    </row>
    <row r="20" spans="2:8" ht="13.5">
      <c r="B20" s="48"/>
      <c r="C20" s="49"/>
      <c r="E20" s="48"/>
      <c r="F20" s="49"/>
      <c r="G20" s="50"/>
      <c r="H20" s="49"/>
    </row>
    <row r="21" spans="2:8" ht="13.5">
      <c r="B21" s="48"/>
      <c r="C21" s="49"/>
      <c r="E21" s="48"/>
      <c r="F21" s="49"/>
      <c r="G21" s="50"/>
      <c r="H21" s="49"/>
    </row>
    <row r="22" spans="2:8" ht="13.5">
      <c r="B22" s="48"/>
      <c r="C22" s="49"/>
      <c r="E22" s="48"/>
      <c r="F22" s="49"/>
      <c r="G22" s="50"/>
      <c r="H22" s="49"/>
    </row>
    <row r="23" spans="2:8" ht="13.5">
      <c r="B23" s="48"/>
      <c r="C23" s="49"/>
      <c r="E23" s="48"/>
      <c r="F23" s="49"/>
      <c r="G23" s="50"/>
      <c r="H23" s="49"/>
    </row>
    <row r="24" spans="2:8" ht="13.5">
      <c r="B24" s="48"/>
      <c r="C24" s="49"/>
      <c r="E24" s="48"/>
      <c r="F24" s="49"/>
      <c r="G24" s="50"/>
      <c r="H24" s="49"/>
    </row>
    <row r="25" spans="2:8" ht="13.5">
      <c r="B25" s="48"/>
      <c r="C25" s="49"/>
      <c r="E25" s="48"/>
      <c r="F25" s="49"/>
      <c r="G25" s="50"/>
      <c r="H25" s="49"/>
    </row>
    <row r="26" spans="2:8" ht="13.5">
      <c r="B26" s="48"/>
      <c r="C26" s="49"/>
      <c r="E26" s="48"/>
      <c r="F26" s="49"/>
      <c r="G26" s="50"/>
      <c r="H26" s="49"/>
    </row>
    <row r="27" spans="2:8" ht="13.5">
      <c r="B27" s="48"/>
      <c r="C27" s="49"/>
      <c r="E27" s="48"/>
      <c r="F27" s="49"/>
      <c r="G27" s="50"/>
      <c r="H27" s="49"/>
    </row>
    <row r="28" spans="2:8" ht="13.5">
      <c r="B28" s="48"/>
      <c r="C28" s="49"/>
      <c r="E28" s="48"/>
      <c r="F28" s="49"/>
      <c r="G28" s="50"/>
      <c r="H28" s="49"/>
    </row>
    <row r="29" spans="2:8" ht="13.5">
      <c r="B29" s="48"/>
      <c r="C29" s="49"/>
      <c r="E29" s="48"/>
      <c r="F29" s="49"/>
      <c r="G29" s="50"/>
      <c r="H29" s="49"/>
    </row>
    <row r="30" spans="2:8" ht="13.5">
      <c r="B30" s="48"/>
      <c r="C30" s="49"/>
      <c r="E30" s="48"/>
      <c r="F30" s="49"/>
      <c r="G30" s="50"/>
      <c r="H30" s="49"/>
    </row>
    <row r="31" spans="2:8" ht="13.5">
      <c r="B31" s="48"/>
      <c r="C31" s="49"/>
      <c r="E31" s="48"/>
      <c r="F31" s="49"/>
      <c r="G31" s="50"/>
      <c r="H31" s="49"/>
    </row>
    <row r="32" spans="2:8" ht="13.5">
      <c r="B32" s="48"/>
      <c r="C32" s="49"/>
      <c r="E32" s="48"/>
      <c r="F32" s="49"/>
      <c r="G32" s="50"/>
      <c r="H32" s="49"/>
    </row>
    <row r="33" spans="2:8" ht="13.5">
      <c r="B33" s="48"/>
      <c r="C33" s="49"/>
      <c r="E33" s="48"/>
      <c r="F33" s="49"/>
      <c r="G33" s="50"/>
      <c r="H33" s="49"/>
    </row>
    <row r="34" spans="2:8" ht="13.5">
      <c r="B34" s="48"/>
      <c r="C34" s="49"/>
      <c r="E34" s="48"/>
      <c r="F34" s="49"/>
      <c r="G34" s="50"/>
      <c r="H34" s="49"/>
    </row>
    <row r="35" spans="2:8" ht="13.5">
      <c r="B35" s="48"/>
      <c r="C35" s="49"/>
      <c r="E35" s="48"/>
      <c r="F35" s="49"/>
      <c r="G35" s="50"/>
      <c r="H35" s="49"/>
    </row>
    <row r="36" spans="2:8" ht="13.5">
      <c r="B36" s="48"/>
      <c r="C36" s="49"/>
      <c r="E36" s="48"/>
      <c r="F36" s="49"/>
      <c r="G36" s="50"/>
      <c r="H36" s="49"/>
    </row>
    <row r="37" spans="2:8" ht="13.5">
      <c r="B37" s="48"/>
      <c r="C37" s="49"/>
      <c r="E37" s="48"/>
      <c r="F37" s="49"/>
      <c r="G37" s="50"/>
      <c r="H37" s="49"/>
    </row>
    <row r="38" spans="2:8" ht="13.5">
      <c r="B38" s="48"/>
      <c r="C38" s="49"/>
      <c r="E38" s="48"/>
      <c r="F38" s="49"/>
      <c r="G38" s="50"/>
      <c r="H38" s="49"/>
    </row>
    <row r="39" spans="2:8" ht="13.5">
      <c r="B39" s="48"/>
      <c r="C39" s="49"/>
      <c r="E39" s="48"/>
      <c r="F39" s="49"/>
      <c r="G39" s="50"/>
      <c r="H39" s="49"/>
    </row>
    <row r="40" spans="2:8" ht="13.5">
      <c r="B40" s="48"/>
      <c r="C40" s="49"/>
      <c r="E40" s="48"/>
      <c r="F40" s="49"/>
      <c r="G40" s="50"/>
      <c r="H40" s="49"/>
    </row>
    <row r="41" spans="2:8" ht="13.5">
      <c r="B41" s="48"/>
      <c r="C41" s="49"/>
      <c r="E41" s="48"/>
      <c r="F41" s="49"/>
      <c r="G41" s="50"/>
      <c r="H41" s="49"/>
    </row>
    <row r="42" spans="2:8" ht="13.5">
      <c r="B42" s="48"/>
      <c r="C42" s="49"/>
      <c r="E42" s="48"/>
      <c r="F42" s="49"/>
      <c r="G42" s="50"/>
      <c r="H42" s="49"/>
    </row>
    <row r="43" spans="2:8" ht="13.5">
      <c r="B43" s="48"/>
      <c r="C43" s="49"/>
      <c r="E43" s="48"/>
      <c r="F43" s="49"/>
      <c r="G43" s="50"/>
      <c r="H43" s="49"/>
    </row>
    <row r="44" spans="2:8" ht="13.5">
      <c r="B44" s="48"/>
      <c r="C44" s="49"/>
      <c r="E44" s="48"/>
      <c r="F44" s="49"/>
      <c r="G44" s="50"/>
      <c r="H44" s="49"/>
    </row>
    <row r="45" spans="2:8" ht="13.5">
      <c r="B45" s="48"/>
      <c r="C45" s="49"/>
      <c r="E45" s="48"/>
      <c r="F45" s="49"/>
      <c r="G45" s="50"/>
      <c r="H45" s="49"/>
    </row>
    <row r="46" spans="2:8" ht="13.5">
      <c r="B46" s="48"/>
      <c r="C46" s="49"/>
      <c r="E46" s="48"/>
      <c r="F46" s="49"/>
      <c r="G46" s="50"/>
      <c r="H46" s="49"/>
    </row>
    <row r="47" spans="2:8" ht="13.5">
      <c r="B47" s="48"/>
      <c r="C47" s="49"/>
      <c r="E47" s="48"/>
      <c r="F47" s="49"/>
      <c r="G47" s="50"/>
      <c r="H47" s="49"/>
    </row>
    <row r="48" spans="2:8" ht="13.5">
      <c r="B48" s="48"/>
      <c r="C48" s="49"/>
      <c r="E48" s="48"/>
      <c r="F48" s="49"/>
      <c r="G48" s="50"/>
      <c r="H48" s="49"/>
    </row>
    <row r="49" spans="2:8" ht="13.5">
      <c r="B49" s="48"/>
      <c r="C49" s="49"/>
      <c r="E49" s="48"/>
      <c r="F49" s="49"/>
      <c r="G49" s="50"/>
      <c r="H49" s="49"/>
    </row>
    <row r="50" spans="2:8" ht="13.5">
      <c r="B50" s="48"/>
      <c r="C50" s="49"/>
      <c r="E50" s="48"/>
      <c r="F50" s="49"/>
      <c r="G50" s="50"/>
      <c r="H50" s="49"/>
    </row>
    <row r="51" spans="2:8" ht="13.5">
      <c r="B51" s="48"/>
      <c r="C51" s="49"/>
      <c r="E51" s="48"/>
      <c r="F51" s="49"/>
      <c r="G51" s="50"/>
      <c r="H51" s="49"/>
    </row>
    <row r="52" spans="2:8" ht="13.5">
      <c r="B52" s="48"/>
      <c r="C52" s="49"/>
      <c r="E52" s="48"/>
      <c r="F52" s="49"/>
      <c r="G52" s="50"/>
      <c r="H52" s="49"/>
    </row>
    <row r="53" spans="2:8" ht="13.5">
      <c r="B53" s="48"/>
      <c r="C53" s="49"/>
      <c r="E53" s="48"/>
      <c r="F53" s="49"/>
      <c r="G53" s="50"/>
      <c r="H53" s="49"/>
    </row>
    <row r="54" spans="2:8" ht="13.5">
      <c r="B54" s="48"/>
      <c r="C54" s="49"/>
      <c r="E54" s="48"/>
      <c r="F54" s="49"/>
      <c r="G54" s="50"/>
      <c r="H54" s="49"/>
    </row>
    <row r="55" spans="2:8" ht="13.5">
      <c r="B55" s="48"/>
      <c r="C55" s="49"/>
      <c r="E55" s="48"/>
      <c r="F55" s="49"/>
      <c r="G55" s="50"/>
      <c r="H55" s="49"/>
    </row>
    <row r="56" spans="2:8" ht="13.5">
      <c r="B56" s="48"/>
      <c r="C56" s="49"/>
      <c r="E56" s="48"/>
      <c r="F56" s="49"/>
      <c r="G56" s="50"/>
      <c r="H56" s="49"/>
    </row>
    <row r="57" spans="2:8" ht="13.5">
      <c r="B57" s="48"/>
      <c r="C57" s="49"/>
      <c r="E57" s="48"/>
      <c r="F57" s="49"/>
      <c r="G57" s="50"/>
      <c r="H57" s="49"/>
    </row>
    <row r="58" spans="2:8" ht="13.5">
      <c r="B58" s="48"/>
      <c r="C58" s="49"/>
      <c r="E58" s="48"/>
      <c r="F58" s="49"/>
      <c r="G58" s="50"/>
      <c r="H58" s="49"/>
    </row>
    <row r="59" spans="2:8" ht="13.5">
      <c r="B59" s="48"/>
      <c r="C59" s="49"/>
      <c r="E59" s="48"/>
      <c r="F59" s="49"/>
      <c r="G59" s="50"/>
      <c r="H59" s="49"/>
    </row>
    <row r="60" spans="2:8" ht="13.5">
      <c r="B60" s="48"/>
      <c r="C60" s="49"/>
      <c r="E60" s="48"/>
      <c r="F60" s="49"/>
      <c r="G60" s="50"/>
      <c r="H60" s="49"/>
    </row>
    <row r="61" spans="2:8" ht="13.5">
      <c r="B61" s="48"/>
      <c r="C61" s="49"/>
      <c r="E61" s="48"/>
      <c r="F61" s="49"/>
      <c r="G61" s="50"/>
      <c r="H61" s="49"/>
    </row>
    <row r="62" spans="2:8" ht="13.5">
      <c r="B62" s="48"/>
      <c r="C62" s="49"/>
      <c r="E62" s="48"/>
      <c r="F62" s="49"/>
      <c r="G62" s="50"/>
      <c r="H62" s="49"/>
    </row>
    <row r="63" spans="2:8" ht="13.5">
      <c r="B63" s="48"/>
      <c r="C63" s="49"/>
      <c r="E63" s="48"/>
      <c r="F63" s="49"/>
      <c r="G63" s="50"/>
      <c r="H63" s="49"/>
    </row>
    <row r="64" spans="2:8" ht="13.5">
      <c r="B64" s="48"/>
      <c r="C64" s="49"/>
      <c r="E64" s="48"/>
      <c r="F64" s="49"/>
      <c r="G64" s="50"/>
      <c r="H64" s="49"/>
    </row>
    <row r="65" spans="2:8" ht="13.5">
      <c r="B65" s="48"/>
      <c r="C65" s="49"/>
      <c r="E65" s="48"/>
      <c r="F65" s="49"/>
      <c r="G65" s="50"/>
      <c r="H65" s="49"/>
    </row>
    <row r="66" spans="2:8" ht="13.5">
      <c r="B66" s="48"/>
      <c r="C66" s="49"/>
      <c r="E66" s="48"/>
      <c r="F66" s="49"/>
      <c r="G66" s="50"/>
      <c r="H66" s="49"/>
    </row>
    <row r="67" spans="2:8" ht="13.5">
      <c r="B67" s="48"/>
      <c r="C67" s="49"/>
      <c r="E67" s="48"/>
      <c r="F67" s="49"/>
      <c r="G67" s="50"/>
      <c r="H67" s="49"/>
    </row>
    <row r="68" spans="2:8" ht="13.5">
      <c r="B68" s="48"/>
      <c r="C68" s="49"/>
      <c r="E68" s="48"/>
      <c r="F68" s="49"/>
      <c r="G68" s="50"/>
      <c r="H68" s="49"/>
    </row>
    <row r="69" spans="2:8" ht="13.5">
      <c r="B69" s="48"/>
      <c r="C69" s="49"/>
      <c r="E69" s="48"/>
      <c r="F69" s="49"/>
      <c r="G69" s="50"/>
      <c r="H69" s="49"/>
    </row>
    <row r="70" spans="2:8" ht="13.5">
      <c r="B70" s="48"/>
      <c r="C70" s="49"/>
      <c r="E70" s="48"/>
      <c r="F70" s="49"/>
      <c r="G70" s="50"/>
      <c r="H70" s="49"/>
    </row>
    <row r="71" spans="2:8" ht="13.5">
      <c r="B71" s="48"/>
      <c r="C71" s="49"/>
      <c r="E71" s="48"/>
      <c r="F71" s="49"/>
      <c r="G71" s="50"/>
      <c r="H71" s="49"/>
    </row>
    <row r="72" spans="2:8" ht="13.5">
      <c r="B72" s="48"/>
      <c r="C72" s="49"/>
      <c r="E72" s="48"/>
      <c r="F72" s="49"/>
      <c r="G72" s="50"/>
      <c r="H72" s="49"/>
    </row>
    <row r="73" spans="2:8" ht="13.5">
      <c r="B73" s="48"/>
      <c r="C73" s="49"/>
      <c r="E73" s="48"/>
      <c r="F73" s="49"/>
      <c r="G73" s="50"/>
      <c r="H73" s="49"/>
    </row>
    <row r="74" spans="2:8" ht="13.5">
      <c r="B74" s="48"/>
      <c r="C74" s="49"/>
      <c r="E74" s="48"/>
      <c r="F74" s="49"/>
      <c r="G74" s="50"/>
      <c r="H74" s="49"/>
    </row>
    <row r="75" spans="2:8" ht="13.5">
      <c r="B75" s="48"/>
      <c r="C75" s="49"/>
      <c r="E75" s="48"/>
      <c r="F75" s="49"/>
      <c r="G75" s="50"/>
      <c r="H75" s="49"/>
    </row>
    <row r="76" spans="2:8" ht="13.5">
      <c r="B76" s="48"/>
      <c r="C76" s="49"/>
      <c r="E76" s="48"/>
      <c r="F76" s="49"/>
      <c r="G76" s="50"/>
      <c r="H76" s="49"/>
    </row>
    <row r="77" spans="2:8" ht="13.5">
      <c r="B77" s="48"/>
      <c r="C77" s="49"/>
      <c r="E77" s="48"/>
      <c r="F77" s="49"/>
      <c r="G77" s="50"/>
      <c r="H77" s="49"/>
    </row>
    <row r="78" spans="2:8" ht="13.5">
      <c r="B78" s="48"/>
      <c r="C78" s="49"/>
      <c r="E78" s="48"/>
      <c r="F78" s="49"/>
      <c r="G78" s="50"/>
      <c r="H78" s="49"/>
    </row>
    <row r="79" spans="2:8" ht="13.5">
      <c r="B79" s="48"/>
      <c r="C79" s="49"/>
      <c r="E79" s="48"/>
      <c r="F79" s="49"/>
      <c r="G79" s="50"/>
      <c r="H79" s="49"/>
    </row>
    <row r="80" spans="2:8" ht="13.5">
      <c r="B80" s="48"/>
      <c r="C80" s="49"/>
      <c r="E80" s="48"/>
      <c r="F80" s="49"/>
      <c r="G80" s="50"/>
      <c r="H80" s="49"/>
    </row>
    <row r="81" spans="2:8" ht="13.5">
      <c r="B81" s="48"/>
      <c r="C81" s="49"/>
      <c r="E81" s="48"/>
      <c r="F81" s="49"/>
      <c r="G81" s="50"/>
      <c r="H81" s="49"/>
    </row>
    <row r="82" spans="2:8" ht="13.5">
      <c r="B82" s="48"/>
      <c r="C82" s="49"/>
      <c r="E82" s="48"/>
      <c r="F82" s="49"/>
      <c r="G82" s="50"/>
      <c r="H82" s="49"/>
    </row>
    <row r="83" spans="2:8" ht="13.5">
      <c r="B83" s="48"/>
      <c r="C83" s="49"/>
      <c r="E83" s="48"/>
      <c r="F83" s="49"/>
      <c r="G83" s="50"/>
      <c r="H83" s="49"/>
    </row>
    <row r="84" spans="2:8" ht="13.5">
      <c r="B84" s="48"/>
      <c r="C84" s="49"/>
      <c r="E84" s="48"/>
      <c r="F84" s="49"/>
      <c r="G84" s="50"/>
      <c r="H84" s="49"/>
    </row>
    <row r="85" spans="2:8" ht="13.5">
      <c r="B85" s="48"/>
      <c r="C85" s="49"/>
      <c r="E85" s="48"/>
      <c r="F85" s="49"/>
      <c r="G85" s="50"/>
      <c r="H85" s="49"/>
    </row>
    <row r="86" spans="2:8" ht="13.5">
      <c r="B86" s="48"/>
      <c r="C86" s="49"/>
      <c r="E86" s="48"/>
      <c r="F86" s="49"/>
      <c r="G86" s="50"/>
      <c r="H86" s="49"/>
    </row>
    <row r="87" spans="2:8" ht="13.5">
      <c r="B87" s="48"/>
      <c r="C87" s="49"/>
      <c r="E87" s="48"/>
      <c r="F87" s="49"/>
      <c r="G87" s="50"/>
      <c r="H87" s="49"/>
    </row>
    <row r="88" spans="2:8" ht="13.5">
      <c r="B88" s="48"/>
      <c r="C88" s="49"/>
      <c r="E88" s="48"/>
      <c r="F88" s="49"/>
      <c r="G88" s="50"/>
      <c r="H88" s="49"/>
    </row>
    <row r="89" spans="2:8" ht="13.5">
      <c r="B89" s="48"/>
      <c r="C89" s="49"/>
      <c r="E89" s="48"/>
      <c r="F89" s="49"/>
      <c r="G89" s="50"/>
      <c r="H89" s="49"/>
    </row>
    <row r="90" spans="2:8" ht="13.5">
      <c r="B90" s="48"/>
      <c r="C90" s="49"/>
      <c r="E90" s="48"/>
      <c r="F90" s="49"/>
      <c r="G90" s="50"/>
      <c r="H90" s="49"/>
    </row>
    <row r="91" spans="2:8" ht="13.5">
      <c r="B91" s="48"/>
      <c r="C91" s="49"/>
      <c r="E91" s="48"/>
      <c r="F91" s="49"/>
      <c r="G91" s="50"/>
      <c r="H91" s="49"/>
    </row>
    <row r="92" spans="2:8" ht="13.5">
      <c r="B92" s="48"/>
      <c r="C92" s="49"/>
      <c r="E92" s="48"/>
      <c r="F92" s="49"/>
      <c r="G92" s="50"/>
      <c r="H92" s="49"/>
    </row>
    <row r="93" spans="2:8" ht="13.5">
      <c r="B93" s="48"/>
      <c r="C93" s="49"/>
      <c r="E93" s="48"/>
      <c r="F93" s="49"/>
      <c r="G93" s="50"/>
      <c r="H93" s="49"/>
    </row>
    <row r="94" spans="2:8" ht="13.5">
      <c r="B94" s="48"/>
      <c r="C94" s="49"/>
      <c r="E94" s="48"/>
      <c r="F94" s="49"/>
      <c r="G94" s="50"/>
      <c r="H94" s="49"/>
    </row>
    <row r="95" spans="2:8" ht="13.5">
      <c r="B95" s="48"/>
      <c r="C95" s="49"/>
      <c r="E95" s="48"/>
      <c r="F95" s="49"/>
      <c r="G95" s="50"/>
      <c r="H95" s="49"/>
    </row>
    <row r="96" spans="2:8" ht="13.5">
      <c r="B96" s="48"/>
      <c r="C96" s="49"/>
      <c r="E96" s="48"/>
      <c r="F96" s="49"/>
      <c r="G96" s="50"/>
      <c r="H96" s="49"/>
    </row>
    <row r="97" spans="2:8" ht="13.5">
      <c r="B97" s="48"/>
      <c r="C97" s="49"/>
      <c r="E97" s="48"/>
      <c r="F97" s="49"/>
      <c r="G97" s="50"/>
      <c r="H97" s="49"/>
    </row>
    <row r="98" spans="2:8" ht="13.5">
      <c r="B98" s="48"/>
      <c r="C98" s="49"/>
      <c r="E98" s="50"/>
      <c r="F98" s="49"/>
      <c r="G98" s="50"/>
      <c r="H98" s="49"/>
    </row>
    <row r="99" spans="2:8" ht="13.5">
      <c r="B99" s="48"/>
      <c r="C99" s="49"/>
      <c r="E99" s="50"/>
      <c r="F99" s="49"/>
      <c r="G99" s="50"/>
      <c r="H99" s="49"/>
    </row>
    <row r="100" spans="1:8" ht="13.5">
      <c r="A100" s="50"/>
      <c r="B100" s="48"/>
      <c r="C100" s="49"/>
      <c r="E100" s="50"/>
      <c r="F100" s="49"/>
      <c r="G100" s="50"/>
      <c r="H100" s="49"/>
    </row>
    <row r="101" spans="1:8" ht="13.5">
      <c r="A101" s="50"/>
      <c r="B101" s="48"/>
      <c r="C101" s="49"/>
      <c r="E101" s="50"/>
      <c r="F101" s="49"/>
      <c r="G101" s="50"/>
      <c r="H101" s="49"/>
    </row>
    <row r="102" spans="1:8" ht="13.5">
      <c r="A102" s="50"/>
      <c r="B102" s="48"/>
      <c r="C102" s="49"/>
      <c r="E102" s="50"/>
      <c r="F102" s="49"/>
      <c r="G102" s="50"/>
      <c r="H102" s="49"/>
    </row>
    <row r="103" spans="1:8" ht="13.5">
      <c r="A103" s="50"/>
      <c r="B103" s="48"/>
      <c r="C103" s="49"/>
      <c r="E103" s="50"/>
      <c r="F103" s="49"/>
      <c r="G103" s="50"/>
      <c r="H103" s="49"/>
    </row>
    <row r="104" spans="1:8" ht="13.5">
      <c r="A104" s="50"/>
      <c r="B104" s="48"/>
      <c r="C104" s="49"/>
      <c r="E104" s="50"/>
      <c r="F104" s="49"/>
      <c r="G104" s="50"/>
      <c r="H104" s="49"/>
    </row>
    <row r="105" spans="1:8" ht="13.5">
      <c r="A105" s="50"/>
      <c r="B105" s="48"/>
      <c r="C105" s="49"/>
      <c r="E105" s="50"/>
      <c r="F105" s="49"/>
      <c r="G105" s="50"/>
      <c r="H105" s="49"/>
    </row>
    <row r="106" spans="1:8" ht="13.5">
      <c r="A106" s="50"/>
      <c r="B106" s="48"/>
      <c r="C106" s="49"/>
      <c r="E106" s="50"/>
      <c r="F106" s="49"/>
      <c r="G106" s="50"/>
      <c r="H106" s="49"/>
    </row>
    <row r="107" spans="1:8" ht="13.5">
      <c r="A107" s="50"/>
      <c r="B107" s="48"/>
      <c r="C107" s="49"/>
      <c r="E107" s="50"/>
      <c r="F107" s="49"/>
      <c r="G107" s="50"/>
      <c r="H107" s="49"/>
    </row>
    <row r="108" spans="1:8" ht="13.5">
      <c r="A108" s="50"/>
      <c r="B108" s="48"/>
      <c r="C108" s="49"/>
      <c r="E108" s="50"/>
      <c r="F108" s="49"/>
      <c r="G108" s="50"/>
      <c r="H108" s="49"/>
    </row>
    <row r="109" spans="1:8" ht="13.5">
      <c r="A109" s="50"/>
      <c r="B109" s="48"/>
      <c r="C109" s="49"/>
      <c r="E109" s="50"/>
      <c r="F109" s="49"/>
      <c r="G109" s="50"/>
      <c r="H109" s="49"/>
    </row>
    <row r="110" spans="1:8" ht="13.5">
      <c r="A110" s="50"/>
      <c r="B110" s="48"/>
      <c r="C110" s="49"/>
      <c r="E110" s="50"/>
      <c r="F110" s="49"/>
      <c r="G110" s="50"/>
      <c r="H110" s="49"/>
    </row>
    <row r="111" spans="1:8" ht="13.5">
      <c r="A111" s="50"/>
      <c r="B111" s="48"/>
      <c r="C111" s="49"/>
      <c r="E111" s="50"/>
      <c r="F111" s="49"/>
      <c r="G111" s="50"/>
      <c r="H111" s="49"/>
    </row>
    <row r="112" spans="1:8" ht="13.5">
      <c r="A112" s="50"/>
      <c r="B112" s="48"/>
      <c r="C112" s="49"/>
      <c r="E112" s="50"/>
      <c r="F112" s="49"/>
      <c r="G112" s="50"/>
      <c r="H112" s="49"/>
    </row>
    <row r="113" spans="1:8" ht="13.5">
      <c r="A113" s="50"/>
      <c r="B113" s="48"/>
      <c r="C113" s="49"/>
      <c r="E113" s="50"/>
      <c r="F113" s="49"/>
      <c r="G113" s="50"/>
      <c r="H113" s="49"/>
    </row>
    <row r="114" spans="1:8" ht="13.5">
      <c r="A114" s="50"/>
      <c r="B114" s="48"/>
      <c r="C114" s="49"/>
      <c r="E114" s="50"/>
      <c r="F114" s="49"/>
      <c r="G114" s="50"/>
      <c r="H114" s="49"/>
    </row>
    <row r="115" spans="1:8" ht="13.5">
      <c r="A115" s="50"/>
      <c r="B115" s="48"/>
      <c r="C115" s="49"/>
      <c r="E115" s="50"/>
      <c r="F115" s="49"/>
      <c r="G115" s="50"/>
      <c r="H115" s="49"/>
    </row>
    <row r="116" spans="1:8" ht="13.5">
      <c r="A116" s="50"/>
      <c r="B116" s="48"/>
      <c r="C116" s="49"/>
      <c r="E116" s="50"/>
      <c r="F116" s="49"/>
      <c r="G116" s="50"/>
      <c r="H116" s="49"/>
    </row>
    <row r="117" spans="1:8" ht="13.5">
      <c r="A117" s="50"/>
      <c r="B117" s="48"/>
      <c r="C117" s="49"/>
      <c r="E117" s="50"/>
      <c r="F117" s="49"/>
      <c r="G117" s="50"/>
      <c r="H117" s="49"/>
    </row>
    <row r="118" spans="1:8" ht="13.5">
      <c r="A118" s="50"/>
      <c r="B118" s="48"/>
      <c r="C118" s="49"/>
      <c r="E118" s="50"/>
      <c r="F118" s="49"/>
      <c r="G118" s="50"/>
      <c r="H118" s="49"/>
    </row>
    <row r="119" spans="1:8" ht="13.5">
      <c r="A119" s="50"/>
      <c r="B119" s="48"/>
      <c r="C119" s="49"/>
      <c r="E119" s="50"/>
      <c r="F119" s="49"/>
      <c r="G119" s="50"/>
      <c r="H119" s="49"/>
    </row>
    <row r="120" spans="1:8" ht="13.5">
      <c r="A120" s="50"/>
      <c r="B120" s="48"/>
      <c r="C120" s="49"/>
      <c r="E120" s="50"/>
      <c r="F120" s="49"/>
      <c r="G120" s="50"/>
      <c r="H120" s="49"/>
    </row>
    <row r="121" spans="1:8" ht="13.5">
      <c r="A121" s="50"/>
      <c r="B121" s="48"/>
      <c r="C121" s="49"/>
      <c r="E121" s="50"/>
      <c r="F121" s="49"/>
      <c r="G121" s="50"/>
      <c r="H121" s="49"/>
    </row>
    <row r="122" spans="1:8" ht="13.5">
      <c r="A122" s="50"/>
      <c r="B122" s="48"/>
      <c r="C122" s="49"/>
      <c r="E122" s="50"/>
      <c r="F122" s="49"/>
      <c r="G122" s="50"/>
      <c r="H122" s="49"/>
    </row>
    <row r="123" spans="1:8" ht="13.5">
      <c r="A123" s="50"/>
      <c r="B123" s="48"/>
      <c r="C123" s="49"/>
      <c r="E123" s="50"/>
      <c r="F123" s="49"/>
      <c r="G123" s="50"/>
      <c r="H123" s="49"/>
    </row>
    <row r="124" spans="1:8" ht="13.5">
      <c r="A124" s="50"/>
      <c r="B124" s="48"/>
      <c r="C124" s="49"/>
      <c r="E124" s="50"/>
      <c r="F124" s="49"/>
      <c r="G124" s="50"/>
      <c r="H124" s="49"/>
    </row>
    <row r="125" spans="1:8" ht="13.5">
      <c r="A125" s="50"/>
      <c r="B125" s="48"/>
      <c r="C125" s="49"/>
      <c r="E125" s="50"/>
      <c r="F125" s="49"/>
      <c r="G125" s="50"/>
      <c r="H125" s="49"/>
    </row>
    <row r="126" spans="1:8" ht="13.5">
      <c r="A126" s="50"/>
      <c r="B126" s="48"/>
      <c r="C126" s="49"/>
      <c r="E126" s="50"/>
      <c r="F126" s="49"/>
      <c r="G126" s="50"/>
      <c r="H126" s="49"/>
    </row>
    <row r="127" spans="1:8" ht="13.5">
      <c r="A127" s="50"/>
      <c r="B127" s="48"/>
      <c r="C127" s="49"/>
      <c r="E127" s="50"/>
      <c r="F127" s="49"/>
      <c r="G127" s="50"/>
      <c r="H127" s="49"/>
    </row>
    <row r="128" spans="1:8" ht="13.5">
      <c r="A128" s="50"/>
      <c r="B128" s="48"/>
      <c r="C128" s="49"/>
      <c r="E128" s="50"/>
      <c r="F128" s="49"/>
      <c r="G128" s="50"/>
      <c r="H128" s="49"/>
    </row>
    <row r="129" spans="1:8" ht="13.5">
      <c r="A129" s="50"/>
      <c r="B129" s="48"/>
      <c r="C129" s="49"/>
      <c r="E129" s="50"/>
      <c r="F129" s="49"/>
      <c r="G129" s="50"/>
      <c r="H129" s="49"/>
    </row>
    <row r="130" spans="1:8" ht="13.5">
      <c r="A130" s="50"/>
      <c r="B130" s="48"/>
      <c r="C130" s="49"/>
      <c r="E130" s="50"/>
      <c r="F130" s="49"/>
      <c r="G130" s="50"/>
      <c r="H130" s="49"/>
    </row>
    <row r="131" spans="1:8" ht="13.5">
      <c r="A131" s="50"/>
      <c r="B131" s="48"/>
      <c r="C131" s="49"/>
      <c r="E131" s="50"/>
      <c r="F131" s="49"/>
      <c r="G131" s="50"/>
      <c r="H131" s="49"/>
    </row>
    <row r="132" spans="1:8" ht="13.5">
      <c r="A132" s="50"/>
      <c r="B132" s="48"/>
      <c r="C132" s="49"/>
      <c r="E132" s="50"/>
      <c r="F132" s="49"/>
      <c r="G132" s="50"/>
      <c r="H132" s="49"/>
    </row>
    <row r="133" spans="1:8" ht="13.5">
      <c r="A133" s="50"/>
      <c r="B133" s="48"/>
      <c r="C133" s="49"/>
      <c r="E133" s="50"/>
      <c r="F133" s="49"/>
      <c r="G133" s="50"/>
      <c r="H133" s="49"/>
    </row>
    <row r="134" spans="1:8" ht="13.5">
      <c r="A134" s="50"/>
      <c r="B134" s="48"/>
      <c r="C134" s="49"/>
      <c r="E134" s="50"/>
      <c r="F134" s="49"/>
      <c r="G134" s="50"/>
      <c r="H134" s="49"/>
    </row>
    <row r="135" spans="1:8" ht="13.5">
      <c r="A135" s="50"/>
      <c r="B135" s="48"/>
      <c r="C135" s="49"/>
      <c r="E135" s="50"/>
      <c r="F135" s="49"/>
      <c r="G135" s="50"/>
      <c r="H135" s="49"/>
    </row>
    <row r="136" spans="1:8" ht="13.5">
      <c r="A136" s="50"/>
      <c r="B136" s="48"/>
      <c r="C136" s="49"/>
      <c r="E136" s="50"/>
      <c r="F136" s="49"/>
      <c r="G136" s="50"/>
      <c r="H136" s="49"/>
    </row>
    <row r="137" spans="1:8" ht="13.5">
      <c r="A137" s="50"/>
      <c r="B137" s="48"/>
      <c r="C137" s="49"/>
      <c r="E137" s="50"/>
      <c r="F137" s="49"/>
      <c r="G137" s="50"/>
      <c r="H137" s="49"/>
    </row>
    <row r="138" spans="1:8" ht="13.5">
      <c r="A138" s="50"/>
      <c r="B138" s="48"/>
      <c r="C138" s="49"/>
      <c r="E138" s="50"/>
      <c r="F138" s="49"/>
      <c r="G138" s="50"/>
      <c r="H138" s="49"/>
    </row>
    <row r="139" spans="1:8" ht="13.5">
      <c r="A139" s="50"/>
      <c r="B139" s="48"/>
      <c r="C139" s="49"/>
      <c r="E139" s="50"/>
      <c r="F139" s="49"/>
      <c r="G139" s="50"/>
      <c r="H139" s="49"/>
    </row>
    <row r="140" spans="1:8" ht="13.5">
      <c r="A140" s="50"/>
      <c r="B140" s="48"/>
      <c r="C140" s="49"/>
      <c r="E140" s="50"/>
      <c r="F140" s="49"/>
      <c r="G140" s="50"/>
      <c r="H140" s="49"/>
    </row>
    <row r="141" spans="1:8" ht="13.5">
      <c r="A141" s="50"/>
      <c r="B141" s="48"/>
      <c r="C141" s="49"/>
      <c r="E141" s="50"/>
      <c r="F141" s="49"/>
      <c r="G141" s="50"/>
      <c r="H141" s="49"/>
    </row>
    <row r="142" spans="1:8" ht="13.5">
      <c r="A142" s="50"/>
      <c r="B142" s="48"/>
      <c r="C142" s="49"/>
      <c r="E142" s="50"/>
      <c r="F142" s="49"/>
      <c r="G142" s="50"/>
      <c r="H142" s="49"/>
    </row>
    <row r="143" spans="1:8" ht="13.5">
      <c r="A143" s="50"/>
      <c r="B143" s="48"/>
      <c r="C143" s="49"/>
      <c r="E143" s="50"/>
      <c r="F143" s="49"/>
      <c r="G143" s="50"/>
      <c r="H143" s="49"/>
    </row>
    <row r="144" spans="1:8" ht="13.5">
      <c r="A144" s="50"/>
      <c r="B144" s="48"/>
      <c r="C144" s="49"/>
      <c r="E144" s="50"/>
      <c r="F144" s="49"/>
      <c r="G144" s="50"/>
      <c r="H144" s="49"/>
    </row>
    <row r="145" spans="1:8" ht="13.5">
      <c r="A145" s="50"/>
      <c r="B145" s="48"/>
      <c r="C145" s="49"/>
      <c r="E145" s="50"/>
      <c r="F145" s="49"/>
      <c r="G145" s="50"/>
      <c r="H145" s="49"/>
    </row>
    <row r="146" spans="1:8" ht="13.5">
      <c r="A146" s="50"/>
      <c r="B146" s="48"/>
      <c r="C146" s="49"/>
      <c r="E146" s="50"/>
      <c r="F146" s="49"/>
      <c r="G146" s="50"/>
      <c r="H146" s="49"/>
    </row>
    <row r="147" spans="1:8" ht="13.5">
      <c r="A147" s="50"/>
      <c r="B147" s="48"/>
      <c r="C147" s="49"/>
      <c r="E147" s="50"/>
      <c r="F147" s="49"/>
      <c r="G147" s="50"/>
      <c r="H147" s="49"/>
    </row>
    <row r="148" spans="1:8" ht="13.5">
      <c r="A148" s="50"/>
      <c r="B148" s="48"/>
      <c r="C148" s="49"/>
      <c r="E148" s="50"/>
      <c r="F148" s="49"/>
      <c r="G148" s="50"/>
      <c r="H148" s="49"/>
    </row>
    <row r="149" spans="1:8" ht="13.5">
      <c r="A149" s="50"/>
      <c r="B149" s="48"/>
      <c r="C149" s="49"/>
      <c r="E149" s="50"/>
      <c r="F149" s="49"/>
      <c r="G149" s="50"/>
      <c r="H149" s="49"/>
    </row>
    <row r="150" spans="1:8" ht="13.5">
      <c r="A150" s="50"/>
      <c r="B150" s="48"/>
      <c r="C150" s="49"/>
      <c r="E150" s="50"/>
      <c r="F150" s="49"/>
      <c r="G150" s="50"/>
      <c r="H150" s="49"/>
    </row>
    <row r="151" spans="1:8" ht="13.5">
      <c r="A151" s="50"/>
      <c r="B151" s="48"/>
      <c r="C151" s="49"/>
      <c r="E151" s="50"/>
      <c r="F151" s="49"/>
      <c r="G151" s="50"/>
      <c r="H151" s="49"/>
    </row>
    <row r="152" spans="1:8" ht="13.5">
      <c r="A152" s="50"/>
      <c r="B152" s="48"/>
      <c r="C152" s="49"/>
      <c r="E152" s="50"/>
      <c r="F152" s="49"/>
      <c r="G152" s="50"/>
      <c r="H152" s="49"/>
    </row>
    <row r="153" spans="1:8" ht="13.5">
      <c r="A153" s="50"/>
      <c r="B153" s="48"/>
      <c r="C153" s="49"/>
      <c r="E153" s="50"/>
      <c r="F153" s="49"/>
      <c r="G153" s="50"/>
      <c r="H153" s="49"/>
    </row>
    <row r="154" spans="1:8" ht="13.5">
      <c r="A154" s="50"/>
      <c r="B154" s="48"/>
      <c r="C154" s="49"/>
      <c r="E154" s="50"/>
      <c r="F154" s="49"/>
      <c r="G154" s="50"/>
      <c r="H154" s="49"/>
    </row>
    <row r="155" spans="1:8" ht="13.5">
      <c r="A155" s="50"/>
      <c r="B155" s="48"/>
      <c r="C155" s="49"/>
      <c r="E155" s="50"/>
      <c r="F155" s="49"/>
      <c r="G155" s="50"/>
      <c r="H155" s="49"/>
    </row>
    <row r="156" spans="1:8" ht="13.5">
      <c r="A156" s="50"/>
      <c r="B156" s="48"/>
      <c r="C156" s="49"/>
      <c r="E156" s="50"/>
      <c r="F156" s="49"/>
      <c r="G156" s="50"/>
      <c r="H156" s="49"/>
    </row>
    <row r="157" spans="1:8" ht="13.5">
      <c r="A157" s="50"/>
      <c r="B157" s="48"/>
      <c r="C157" s="49"/>
      <c r="E157" s="50"/>
      <c r="F157" s="49"/>
      <c r="G157" s="50"/>
      <c r="H157" s="49"/>
    </row>
    <row r="158" spans="1:8" ht="13.5">
      <c r="A158" s="50"/>
      <c r="B158" s="48"/>
      <c r="C158" s="49"/>
      <c r="E158" s="50"/>
      <c r="F158" s="49"/>
      <c r="G158" s="50"/>
      <c r="H158" s="49"/>
    </row>
    <row r="159" spans="1:8" ht="13.5">
      <c r="A159" s="50"/>
      <c r="B159" s="48"/>
      <c r="C159" s="49"/>
      <c r="E159" s="50"/>
      <c r="F159" s="49"/>
      <c r="G159" s="50"/>
      <c r="H159" s="49"/>
    </row>
    <row r="160" spans="1:8" ht="13.5">
      <c r="A160" s="50"/>
      <c r="B160" s="48"/>
      <c r="C160" s="49"/>
      <c r="E160" s="50"/>
      <c r="F160" s="49"/>
      <c r="G160" s="50"/>
      <c r="H160" s="49"/>
    </row>
    <row r="161" spans="1:8" ht="13.5">
      <c r="A161" s="50"/>
      <c r="B161" s="48"/>
      <c r="C161" s="49"/>
      <c r="E161" s="50"/>
      <c r="F161" s="49"/>
      <c r="G161" s="50"/>
      <c r="H161" s="49"/>
    </row>
    <row r="162" spans="1:8" ht="13.5">
      <c r="A162" s="50"/>
      <c r="B162" s="48"/>
      <c r="C162" s="49"/>
      <c r="E162" s="50"/>
      <c r="F162" s="49"/>
      <c r="G162" s="50"/>
      <c r="H162" s="49"/>
    </row>
    <row r="163" spans="1:8" ht="13.5">
      <c r="A163" s="50"/>
      <c r="B163" s="48"/>
      <c r="C163" s="49"/>
      <c r="E163" s="50"/>
      <c r="F163" s="49"/>
      <c r="G163" s="50"/>
      <c r="H163" s="49"/>
    </row>
    <row r="164" spans="1:8" ht="13.5">
      <c r="A164" s="50"/>
      <c r="B164" s="48"/>
      <c r="C164" s="49"/>
      <c r="E164" s="50"/>
      <c r="F164" s="49"/>
      <c r="G164" s="50"/>
      <c r="H164" s="49"/>
    </row>
    <row r="165" spans="1:8" ht="13.5">
      <c r="A165" s="50"/>
      <c r="B165" s="48"/>
      <c r="C165" s="49"/>
      <c r="E165" s="50"/>
      <c r="F165" s="49"/>
      <c r="G165" s="50"/>
      <c r="H165" s="49"/>
    </row>
    <row r="166" spans="1:8" ht="13.5">
      <c r="A166" s="50"/>
      <c r="B166" s="48"/>
      <c r="C166" s="49"/>
      <c r="E166" s="50"/>
      <c r="F166" s="49"/>
      <c r="G166" s="50"/>
      <c r="H166" s="49"/>
    </row>
    <row r="167" spans="1:8" ht="13.5">
      <c r="A167" s="50"/>
      <c r="B167" s="48"/>
      <c r="C167" s="49"/>
      <c r="E167" s="50"/>
      <c r="F167" s="49"/>
      <c r="G167" s="50"/>
      <c r="H167" s="49"/>
    </row>
    <row r="168" spans="1:8" ht="13.5">
      <c r="A168" s="50"/>
      <c r="B168" s="48"/>
      <c r="C168" s="49"/>
      <c r="E168" s="50"/>
      <c r="F168" s="49"/>
      <c r="G168" s="50"/>
      <c r="H168" s="49"/>
    </row>
    <row r="169" spans="1:8" ht="13.5">
      <c r="A169" s="50"/>
      <c r="B169" s="48"/>
      <c r="C169" s="49"/>
      <c r="E169" s="50"/>
      <c r="F169" s="49"/>
      <c r="G169" s="50"/>
      <c r="H169" s="49"/>
    </row>
    <row r="170" spans="1:8" ht="13.5">
      <c r="A170" s="50"/>
      <c r="B170" s="48"/>
      <c r="C170" s="49"/>
      <c r="E170" s="50"/>
      <c r="F170" s="49"/>
      <c r="G170" s="50"/>
      <c r="H170" s="49"/>
    </row>
    <row r="171" spans="1:8" ht="13.5">
      <c r="A171" s="50"/>
      <c r="B171" s="48"/>
      <c r="C171" s="49"/>
      <c r="E171" s="50"/>
      <c r="F171" s="49"/>
      <c r="G171" s="50"/>
      <c r="H171" s="49"/>
    </row>
    <row r="172" spans="1:8" ht="13.5">
      <c r="A172" s="50"/>
      <c r="B172" s="48"/>
      <c r="C172" s="49"/>
      <c r="E172" s="50"/>
      <c r="F172" s="49"/>
      <c r="G172" s="50"/>
      <c r="H172" s="49"/>
    </row>
    <row r="173" spans="1:8" ht="13.5">
      <c r="A173" s="50"/>
      <c r="B173" s="48"/>
      <c r="C173" s="49"/>
      <c r="E173" s="50"/>
      <c r="F173" s="49"/>
      <c r="G173" s="50"/>
      <c r="H173" s="49"/>
    </row>
    <row r="174" spans="1:8" ht="13.5">
      <c r="A174" s="50"/>
      <c r="B174" s="48"/>
      <c r="C174" s="49"/>
      <c r="E174" s="50"/>
      <c r="F174" s="49"/>
      <c r="G174" s="50"/>
      <c r="H174" s="49"/>
    </row>
    <row r="175" spans="1:8" ht="13.5">
      <c r="A175" s="50"/>
      <c r="B175" s="48"/>
      <c r="C175" s="49"/>
      <c r="E175" s="50"/>
      <c r="F175" s="49"/>
      <c r="G175" s="50"/>
      <c r="H175" s="49"/>
    </row>
    <row r="176" spans="1:8" ht="13.5">
      <c r="A176" s="50"/>
      <c r="B176" s="48"/>
      <c r="C176" s="49"/>
      <c r="E176" s="50"/>
      <c r="F176" s="49"/>
      <c r="G176" s="50"/>
      <c r="H176" s="49"/>
    </row>
    <row r="177" spans="1:8" ht="13.5">
      <c r="A177" s="50"/>
      <c r="B177" s="48"/>
      <c r="C177" s="49"/>
      <c r="E177" s="50"/>
      <c r="F177" s="49"/>
      <c r="G177" s="50"/>
      <c r="H177" s="49"/>
    </row>
    <row r="178" spans="1:8" ht="13.5">
      <c r="A178" s="50"/>
      <c r="B178" s="48"/>
      <c r="C178" s="49"/>
      <c r="E178" s="50"/>
      <c r="F178" s="49"/>
      <c r="G178" s="50"/>
      <c r="H178" s="49"/>
    </row>
    <row r="179" spans="1:8" ht="13.5">
      <c r="A179" s="50"/>
      <c r="B179" s="48"/>
      <c r="C179" s="49"/>
      <c r="E179" s="50"/>
      <c r="F179" s="49"/>
      <c r="G179" s="50"/>
      <c r="H179" s="49"/>
    </row>
    <row r="180" spans="1:8" ht="13.5">
      <c r="A180" s="50"/>
      <c r="B180" s="48"/>
      <c r="C180" s="49"/>
      <c r="E180" s="50"/>
      <c r="F180" s="49"/>
      <c r="G180" s="50"/>
      <c r="H180" s="49"/>
    </row>
    <row r="181" spans="1:8" ht="13.5">
      <c r="A181" s="50"/>
      <c r="B181" s="48"/>
      <c r="C181" s="49"/>
      <c r="E181" s="50"/>
      <c r="F181" s="49"/>
      <c r="G181" s="50"/>
      <c r="H181" s="49"/>
    </row>
    <row r="182" spans="1:8" ht="13.5">
      <c r="A182" s="50"/>
      <c r="B182" s="48"/>
      <c r="C182" s="49"/>
      <c r="E182" s="50"/>
      <c r="F182" s="49"/>
      <c r="G182" s="50"/>
      <c r="H182" s="49"/>
    </row>
    <row r="183" spans="1:8" ht="13.5">
      <c r="A183" s="50"/>
      <c r="B183" s="48"/>
      <c r="C183" s="49"/>
      <c r="E183" s="50"/>
      <c r="F183" s="49"/>
      <c r="G183" s="50"/>
      <c r="H183" s="49"/>
    </row>
    <row r="184" spans="1:8" ht="13.5">
      <c r="A184" s="50"/>
      <c r="B184" s="48"/>
      <c r="C184" s="49"/>
      <c r="E184" s="50"/>
      <c r="F184" s="49"/>
      <c r="G184" s="50"/>
      <c r="H184" s="49"/>
    </row>
    <row r="185" spans="1:8" ht="13.5">
      <c r="A185" s="50"/>
      <c r="B185" s="48"/>
      <c r="C185" s="49"/>
      <c r="E185" s="50"/>
      <c r="F185" s="49"/>
      <c r="G185" s="50"/>
      <c r="H185" s="49"/>
    </row>
    <row r="186" spans="1:8" ht="13.5">
      <c r="A186" s="50"/>
      <c r="B186" s="48"/>
      <c r="C186" s="49"/>
      <c r="E186" s="50"/>
      <c r="F186" s="49"/>
      <c r="G186" s="50"/>
      <c r="H186" s="49"/>
    </row>
    <row r="187" spans="1:8" ht="13.5">
      <c r="A187" s="50"/>
      <c r="B187" s="48"/>
      <c r="C187" s="49"/>
      <c r="E187" s="50"/>
      <c r="F187" s="49"/>
      <c r="G187" s="50"/>
      <c r="H187" s="49"/>
    </row>
    <row r="188" spans="1:8" ht="13.5">
      <c r="A188" s="50"/>
      <c r="B188" s="48"/>
      <c r="C188" s="49"/>
      <c r="E188" s="50"/>
      <c r="F188" s="49"/>
      <c r="G188" s="50"/>
      <c r="H188" s="49"/>
    </row>
    <row r="189" spans="1:8" ht="13.5">
      <c r="A189" s="50"/>
      <c r="B189" s="48"/>
      <c r="C189" s="49"/>
      <c r="E189" s="50"/>
      <c r="F189" s="49"/>
      <c r="G189" s="50"/>
      <c r="H189" s="49"/>
    </row>
    <row r="190" spans="1:8" ht="13.5">
      <c r="A190" s="50"/>
      <c r="B190" s="48"/>
      <c r="C190" s="49"/>
      <c r="E190" s="50"/>
      <c r="F190" s="49"/>
      <c r="G190" s="50"/>
      <c r="H190" s="49"/>
    </row>
    <row r="191" spans="1:8" ht="13.5">
      <c r="A191" s="50"/>
      <c r="B191" s="48"/>
      <c r="C191" s="49"/>
      <c r="E191" s="50"/>
      <c r="F191" s="49"/>
      <c r="G191" s="50"/>
      <c r="H191" s="49"/>
    </row>
    <row r="192" spans="1:8" ht="13.5">
      <c r="A192" s="50"/>
      <c r="B192" s="48"/>
      <c r="C192" s="49"/>
      <c r="E192" s="50"/>
      <c r="F192" s="49"/>
      <c r="G192" s="50"/>
      <c r="H192" s="49"/>
    </row>
    <row r="193" spans="1:8" ht="13.5">
      <c r="A193" s="50"/>
      <c r="B193" s="48"/>
      <c r="C193" s="49"/>
      <c r="E193" s="50"/>
      <c r="F193" s="49"/>
      <c r="G193" s="50"/>
      <c r="H193" s="49"/>
    </row>
    <row r="194" spans="1:8" ht="13.5">
      <c r="A194" s="50"/>
      <c r="B194" s="48"/>
      <c r="C194" s="49"/>
      <c r="E194" s="50"/>
      <c r="F194" s="49"/>
      <c r="G194" s="50"/>
      <c r="H194" s="49"/>
    </row>
    <row r="195" spans="1:8" ht="13.5">
      <c r="A195" s="50"/>
      <c r="B195" s="48"/>
      <c r="C195" s="49"/>
      <c r="E195" s="50"/>
      <c r="F195" s="49"/>
      <c r="G195" s="50"/>
      <c r="H195" s="49"/>
    </row>
    <row r="196" spans="1:8" ht="13.5">
      <c r="A196" s="50"/>
      <c r="B196" s="48"/>
      <c r="C196" s="49"/>
      <c r="E196" s="50"/>
      <c r="F196" s="49"/>
      <c r="G196" s="50"/>
      <c r="H196" s="49"/>
    </row>
    <row r="197" spans="1:8" ht="13.5">
      <c r="A197" s="50"/>
      <c r="B197" s="48"/>
      <c r="C197" s="49"/>
      <c r="E197" s="50"/>
      <c r="F197" s="49"/>
      <c r="G197" s="50"/>
      <c r="H197" s="49"/>
    </row>
    <row r="198" spans="1:8" ht="13.5">
      <c r="A198" s="50"/>
      <c r="B198" s="48"/>
      <c r="C198" s="49"/>
      <c r="E198" s="50"/>
      <c r="F198" s="49"/>
      <c r="G198" s="50"/>
      <c r="H198" s="49"/>
    </row>
    <row r="199" spans="1:8" ht="13.5">
      <c r="A199" s="50"/>
      <c r="B199" s="48"/>
      <c r="C199" s="49"/>
      <c r="E199" s="50"/>
      <c r="F199" s="49"/>
      <c r="G199" s="50"/>
      <c r="H199" s="49"/>
    </row>
    <row r="200" spans="1:8" ht="13.5">
      <c r="A200" s="50"/>
      <c r="B200" s="48"/>
      <c r="C200" s="49"/>
      <c r="E200" s="50"/>
      <c r="F200" s="49"/>
      <c r="G200" s="50"/>
      <c r="H200" s="49"/>
    </row>
    <row r="201" spans="1:8" ht="13.5">
      <c r="A201" s="50"/>
      <c r="B201" s="48"/>
      <c r="C201" s="49"/>
      <c r="E201" s="50"/>
      <c r="F201" s="49"/>
      <c r="G201" s="50"/>
      <c r="H201" s="49"/>
    </row>
    <row r="202" spans="1:8" ht="13.5">
      <c r="A202" s="50"/>
      <c r="B202" s="48"/>
      <c r="C202" s="49"/>
      <c r="E202" s="50"/>
      <c r="F202" s="49"/>
      <c r="G202" s="50"/>
      <c r="H202" s="49"/>
    </row>
    <row r="203" spans="1:8" ht="13.5">
      <c r="A203" s="50"/>
      <c r="B203" s="48"/>
      <c r="C203" s="49"/>
      <c r="E203" s="50"/>
      <c r="F203" s="49"/>
      <c r="G203" s="50"/>
      <c r="H203" s="49"/>
    </row>
    <row r="204" spans="1:8" ht="13.5">
      <c r="A204" s="50"/>
      <c r="B204" s="48"/>
      <c r="C204" s="49"/>
      <c r="E204" s="50"/>
      <c r="F204" s="49"/>
      <c r="G204" s="50"/>
      <c r="H204" s="49"/>
    </row>
    <row r="205" spans="1:8" ht="13.5">
      <c r="A205" s="50"/>
      <c r="B205" s="48"/>
      <c r="C205" s="49"/>
      <c r="E205" s="50"/>
      <c r="F205" s="49"/>
      <c r="G205" s="50"/>
      <c r="H205" s="49"/>
    </row>
    <row r="206" spans="1:8" ht="13.5">
      <c r="A206" s="50"/>
      <c r="B206" s="48"/>
      <c r="C206" s="49"/>
      <c r="E206" s="50"/>
      <c r="F206" s="49"/>
      <c r="G206" s="50"/>
      <c r="H206" s="49"/>
    </row>
    <row r="207" spans="1:8" ht="13.5">
      <c r="A207" s="50"/>
      <c r="B207" s="48"/>
      <c r="C207" s="49"/>
      <c r="E207" s="50"/>
      <c r="F207" s="49"/>
      <c r="G207" s="50"/>
      <c r="H207" s="49"/>
    </row>
    <row r="208" spans="1:8" ht="13.5">
      <c r="A208" s="50"/>
      <c r="B208" s="48"/>
      <c r="C208" s="49"/>
      <c r="E208" s="50"/>
      <c r="F208" s="49"/>
      <c r="G208" s="50"/>
      <c r="H208" s="49"/>
    </row>
    <row r="209" spans="1:8" ht="13.5">
      <c r="A209" s="50"/>
      <c r="B209" s="48"/>
      <c r="C209" s="49"/>
      <c r="E209" s="50"/>
      <c r="F209" s="49"/>
      <c r="G209" s="50"/>
      <c r="H209" s="49"/>
    </row>
    <row r="210" spans="1:8" ht="13.5">
      <c r="A210" s="50"/>
      <c r="B210" s="48"/>
      <c r="C210" s="49"/>
      <c r="E210" s="50"/>
      <c r="F210" s="49"/>
      <c r="G210" s="50"/>
      <c r="H210" s="49"/>
    </row>
    <row r="211" spans="1:8" ht="13.5">
      <c r="A211" s="50"/>
      <c r="B211" s="48"/>
      <c r="C211" s="49"/>
      <c r="E211" s="50"/>
      <c r="F211" s="49"/>
      <c r="G211" s="50"/>
      <c r="H211" s="49"/>
    </row>
    <row r="212" spans="1:8" ht="13.5">
      <c r="A212" s="50"/>
      <c r="B212" s="48"/>
      <c r="C212" s="49"/>
      <c r="E212" s="50"/>
      <c r="F212" s="49"/>
      <c r="G212" s="50"/>
      <c r="H212" s="49"/>
    </row>
    <row r="213" spans="1:8" ht="13.5">
      <c r="A213" s="50"/>
      <c r="B213" s="48"/>
      <c r="C213" s="49"/>
      <c r="E213" s="50"/>
      <c r="F213" s="49"/>
      <c r="G213" s="50"/>
      <c r="H213" s="49"/>
    </row>
    <row r="214" spans="1:8" ht="13.5">
      <c r="A214" s="50"/>
      <c r="B214" s="48"/>
      <c r="C214" s="49"/>
      <c r="E214" s="50"/>
      <c r="F214" s="49"/>
      <c r="G214" s="50"/>
      <c r="H214" s="49"/>
    </row>
    <row r="215" spans="1:8" ht="13.5">
      <c r="A215" s="50"/>
      <c r="B215" s="48"/>
      <c r="C215" s="49"/>
      <c r="E215" s="50"/>
      <c r="F215" s="49"/>
      <c r="G215" s="50"/>
      <c r="H215" s="49"/>
    </row>
    <row r="216" spans="1:8" ht="13.5">
      <c r="A216" s="50"/>
      <c r="B216" s="48"/>
      <c r="C216" s="49"/>
      <c r="E216" s="50"/>
      <c r="F216" s="49"/>
      <c r="G216" s="50"/>
      <c r="H216" s="49"/>
    </row>
    <row r="217" spans="1:8" ht="13.5">
      <c r="A217" s="50"/>
      <c r="B217" s="48"/>
      <c r="C217" s="49"/>
      <c r="E217" s="50"/>
      <c r="F217" s="49"/>
      <c r="G217" s="50"/>
      <c r="H217" s="49"/>
    </row>
    <row r="218" spans="1:8" ht="13.5">
      <c r="A218" s="50"/>
      <c r="B218" s="48"/>
      <c r="C218" s="49"/>
      <c r="E218" s="50"/>
      <c r="F218" s="49"/>
      <c r="G218" s="50"/>
      <c r="H218" s="49"/>
    </row>
    <row r="219" spans="1:8" ht="13.5">
      <c r="A219" s="50"/>
      <c r="B219" s="48"/>
      <c r="C219" s="49"/>
      <c r="E219" s="50"/>
      <c r="F219" s="49"/>
      <c r="G219" s="50"/>
      <c r="H219" s="49"/>
    </row>
    <row r="220" spans="1:8" ht="13.5">
      <c r="A220" s="50"/>
      <c r="B220" s="48"/>
      <c r="C220" s="49"/>
      <c r="E220" s="50"/>
      <c r="F220" s="49"/>
      <c r="G220" s="50"/>
      <c r="H220" s="49"/>
    </row>
    <row r="221" spans="1:8" ht="13.5">
      <c r="A221" s="50"/>
      <c r="B221" s="48"/>
      <c r="C221" s="49"/>
      <c r="E221" s="50"/>
      <c r="F221" s="49"/>
      <c r="G221" s="50"/>
      <c r="H221" s="49"/>
    </row>
    <row r="222" spans="1:8" ht="13.5">
      <c r="A222" s="50"/>
      <c r="B222" s="48"/>
      <c r="C222" s="49"/>
      <c r="E222" s="50"/>
      <c r="F222" s="49"/>
      <c r="G222" s="50"/>
      <c r="H222" s="49"/>
    </row>
    <row r="223" spans="1:8" ht="13.5">
      <c r="A223" s="50"/>
      <c r="B223" s="48"/>
      <c r="C223" s="49"/>
      <c r="E223" s="50"/>
      <c r="F223" s="49"/>
      <c r="G223" s="50"/>
      <c r="H223" s="49"/>
    </row>
    <row r="224" spans="1:8" ht="13.5">
      <c r="A224" s="50"/>
      <c r="B224" s="48"/>
      <c r="C224" s="49"/>
      <c r="E224" s="50"/>
      <c r="F224" s="49"/>
      <c r="G224" s="50"/>
      <c r="H224" s="49"/>
    </row>
    <row r="225" spans="1:8" ht="13.5">
      <c r="A225" s="50"/>
      <c r="B225" s="48"/>
      <c r="C225" s="49"/>
      <c r="E225" s="50"/>
      <c r="F225" s="49"/>
      <c r="G225" s="50"/>
      <c r="H225" s="49"/>
    </row>
    <row r="226" spans="1:8" ht="13.5">
      <c r="A226" s="50"/>
      <c r="B226" s="48"/>
      <c r="C226" s="49"/>
      <c r="E226" s="50"/>
      <c r="F226" s="49"/>
      <c r="G226" s="50"/>
      <c r="H226" s="49"/>
    </row>
    <row r="227" spans="1:8" ht="13.5">
      <c r="A227" s="50"/>
      <c r="B227" s="48"/>
      <c r="C227" s="49"/>
      <c r="E227" s="50"/>
      <c r="F227" s="49"/>
      <c r="G227" s="50"/>
      <c r="H227" s="49"/>
    </row>
    <row r="228" spans="1:8" ht="13.5">
      <c r="A228" s="50"/>
      <c r="B228" s="48"/>
      <c r="C228" s="49"/>
      <c r="E228" s="50"/>
      <c r="F228" s="49"/>
      <c r="G228" s="50"/>
      <c r="H228" s="49"/>
    </row>
    <row r="229" spans="1:8" ht="13.5">
      <c r="A229" s="50"/>
      <c r="B229" s="48"/>
      <c r="C229" s="49"/>
      <c r="E229" s="50"/>
      <c r="F229" s="49"/>
      <c r="G229" s="50"/>
      <c r="H229" s="49"/>
    </row>
    <row r="230" spans="1:8" ht="13.5">
      <c r="A230" s="50"/>
      <c r="B230" s="48"/>
      <c r="C230" s="49"/>
      <c r="E230" s="50"/>
      <c r="F230" s="49"/>
      <c r="G230" s="50"/>
      <c r="H230" s="49"/>
    </row>
    <row r="231" spans="1:8" ht="13.5">
      <c r="A231" s="50"/>
      <c r="B231" s="48"/>
      <c r="C231" s="49"/>
      <c r="E231" s="50"/>
      <c r="F231" s="49"/>
      <c r="G231" s="50"/>
      <c r="H231" s="49"/>
    </row>
    <row r="232" spans="1:8" ht="13.5">
      <c r="A232" s="50"/>
      <c r="B232" s="48"/>
      <c r="C232" s="49"/>
      <c r="E232" s="50"/>
      <c r="F232" s="49"/>
      <c r="G232" s="50"/>
      <c r="H232" s="49"/>
    </row>
    <row r="233" spans="1:8" ht="13.5">
      <c r="A233" s="50"/>
      <c r="B233" s="48"/>
      <c r="C233" s="49"/>
      <c r="E233" s="50"/>
      <c r="F233" s="49"/>
      <c r="G233" s="50"/>
      <c r="H233" s="49"/>
    </row>
    <row r="234" spans="1:8" ht="13.5">
      <c r="A234" s="50"/>
      <c r="B234" s="48"/>
      <c r="C234" s="49"/>
      <c r="E234" s="50"/>
      <c r="F234" s="49"/>
      <c r="G234" s="50"/>
      <c r="H234" s="49"/>
    </row>
    <row r="235" spans="1:8" ht="13.5">
      <c r="A235" s="50"/>
      <c r="B235" s="48"/>
      <c r="C235" s="49"/>
      <c r="E235" s="50"/>
      <c r="F235" s="49"/>
      <c r="G235" s="50"/>
      <c r="H235" s="49"/>
    </row>
    <row r="236" spans="1:8" ht="13.5">
      <c r="A236" s="50"/>
      <c r="B236" s="48"/>
      <c r="C236" s="49"/>
      <c r="E236" s="50"/>
      <c r="F236" s="49"/>
      <c r="G236" s="50"/>
      <c r="H236" s="49"/>
    </row>
    <row r="237" spans="1:8" ht="13.5">
      <c r="A237" s="50"/>
      <c r="B237" s="48"/>
      <c r="C237" s="49"/>
      <c r="E237" s="50"/>
      <c r="F237" s="49"/>
      <c r="G237" s="50"/>
      <c r="H237" s="49"/>
    </row>
    <row r="238" spans="1:8" ht="13.5">
      <c r="A238" s="50"/>
      <c r="B238" s="48"/>
      <c r="C238" s="49"/>
      <c r="E238" s="50"/>
      <c r="F238" s="49"/>
      <c r="G238" s="50"/>
      <c r="H238" s="49"/>
    </row>
    <row r="239" spans="1:8" ht="13.5">
      <c r="A239" s="50"/>
      <c r="B239" s="48"/>
      <c r="C239" s="49"/>
      <c r="E239" s="50"/>
      <c r="F239" s="49"/>
      <c r="G239" s="50"/>
      <c r="H239" s="49"/>
    </row>
    <row r="240" spans="1:8" ht="13.5">
      <c r="A240" s="50"/>
      <c r="B240" s="48"/>
      <c r="C240" s="49"/>
      <c r="E240" s="50"/>
      <c r="F240" s="49"/>
      <c r="G240" s="50"/>
      <c r="H240" s="49"/>
    </row>
    <row r="241" spans="1:8" ht="13.5">
      <c r="A241" s="50"/>
      <c r="B241" s="48"/>
      <c r="C241" s="49"/>
      <c r="E241" s="50"/>
      <c r="F241" s="49"/>
      <c r="G241" s="50"/>
      <c r="H241" s="49"/>
    </row>
    <row r="242" spans="1:8" ht="13.5">
      <c r="A242" s="50"/>
      <c r="B242" s="48"/>
      <c r="C242" s="49"/>
      <c r="E242" s="50"/>
      <c r="F242" s="49"/>
      <c r="G242" s="50"/>
      <c r="H242" s="49"/>
    </row>
    <row r="243" spans="1:8" ht="13.5">
      <c r="A243" s="50"/>
      <c r="B243" s="48"/>
      <c r="C243" s="49"/>
      <c r="E243" s="50"/>
      <c r="F243" s="49"/>
      <c r="G243" s="50"/>
      <c r="H243" s="49"/>
    </row>
    <row r="244" spans="1:8" ht="13.5">
      <c r="A244" s="50"/>
      <c r="B244" s="48"/>
      <c r="C244" s="49"/>
      <c r="E244" s="50"/>
      <c r="F244" s="49"/>
      <c r="G244" s="50"/>
      <c r="H244" s="49"/>
    </row>
    <row r="245" spans="1:8" ht="13.5">
      <c r="A245" s="50"/>
      <c r="B245" s="48"/>
      <c r="C245" s="49"/>
      <c r="E245" s="50"/>
      <c r="F245" s="49"/>
      <c r="G245" s="50"/>
      <c r="H245" s="49"/>
    </row>
    <row r="246" spans="1:8" ht="13.5">
      <c r="A246" s="50"/>
      <c r="B246" s="48"/>
      <c r="C246" s="49"/>
      <c r="E246" s="50"/>
      <c r="F246" s="49"/>
      <c r="G246" s="50"/>
      <c r="H246" s="49"/>
    </row>
    <row r="247" spans="1:8" ht="13.5">
      <c r="A247" s="50"/>
      <c r="B247" s="48"/>
      <c r="C247" s="49"/>
      <c r="E247" s="50"/>
      <c r="F247" s="49"/>
      <c r="G247" s="50"/>
      <c r="H247" s="49"/>
    </row>
    <row r="248" spans="1:8" ht="13.5">
      <c r="A248" s="50"/>
      <c r="B248" s="50"/>
      <c r="C248" s="49"/>
      <c r="E248" s="50"/>
      <c r="F248" s="49"/>
      <c r="G248" s="50"/>
      <c r="H248" s="49"/>
    </row>
    <row r="249" spans="1:8" ht="13.5">
      <c r="A249" s="50"/>
      <c r="B249" s="50"/>
      <c r="C249" s="49"/>
      <c r="E249" s="50"/>
      <c r="F249" s="49"/>
      <c r="G249" s="50"/>
      <c r="H249" s="49"/>
    </row>
    <row r="250" spans="1:8" ht="13.5">
      <c r="A250" s="50"/>
      <c r="B250" s="50"/>
      <c r="C250" s="49"/>
      <c r="E250" s="50"/>
      <c r="F250" s="49"/>
      <c r="G250" s="50"/>
      <c r="H250" s="49"/>
    </row>
    <row r="251" spans="1:8" ht="13.5">
      <c r="A251" s="50"/>
      <c r="B251" s="50"/>
      <c r="C251" s="49"/>
      <c r="E251" s="50"/>
      <c r="F251" s="49"/>
      <c r="G251" s="50"/>
      <c r="H251" s="49"/>
    </row>
    <row r="252" spans="1:8" ht="13.5">
      <c r="A252" s="50"/>
      <c r="B252" s="50"/>
      <c r="C252" s="49"/>
      <c r="E252" s="50"/>
      <c r="F252" s="49"/>
      <c r="G252" s="50"/>
      <c r="H252" s="49"/>
    </row>
    <row r="253" spans="1:8" ht="13.5">
      <c r="A253" s="50"/>
      <c r="B253" s="50"/>
      <c r="C253" s="49"/>
      <c r="E253" s="50"/>
      <c r="F253" s="49"/>
      <c r="G253" s="50"/>
      <c r="H253" s="49"/>
    </row>
    <row r="254" spans="1:8" ht="13.5">
      <c r="A254" s="50"/>
      <c r="B254" s="50"/>
      <c r="C254" s="49"/>
      <c r="E254" s="50"/>
      <c r="F254" s="49"/>
      <c r="G254" s="50"/>
      <c r="H254" s="49"/>
    </row>
    <row r="255" spans="1:8" ht="13.5">
      <c r="A255" s="50"/>
      <c r="B255" s="50"/>
      <c r="C255" s="49"/>
      <c r="E255" s="50"/>
      <c r="F255" s="49"/>
      <c r="G255" s="50"/>
      <c r="H255" s="49"/>
    </row>
    <row r="256" spans="1:8" ht="13.5">
      <c r="A256" s="50"/>
      <c r="B256" s="50"/>
      <c r="C256" s="49"/>
      <c r="E256" s="50"/>
      <c r="F256" s="49"/>
      <c r="G256" s="50"/>
      <c r="H256" s="49"/>
    </row>
    <row r="257" spans="1:8" ht="13.5">
      <c r="A257" s="50"/>
      <c r="B257" s="50"/>
      <c r="C257" s="49"/>
      <c r="E257" s="50"/>
      <c r="F257" s="49"/>
      <c r="G257" s="50"/>
      <c r="H257" s="49"/>
    </row>
    <row r="258" spans="1:8" ht="13.5">
      <c r="A258" s="50"/>
      <c r="B258" s="50"/>
      <c r="C258" s="49"/>
      <c r="E258" s="50"/>
      <c r="F258" s="49"/>
      <c r="G258" s="50"/>
      <c r="H258" s="49"/>
    </row>
    <row r="259" spans="1:8" ht="13.5">
      <c r="A259" s="50"/>
      <c r="B259" s="50"/>
      <c r="C259" s="49"/>
      <c r="E259" s="50"/>
      <c r="F259" s="49"/>
      <c r="G259" s="50"/>
      <c r="H259" s="49"/>
    </row>
    <row r="260" spans="1:8" ht="13.5">
      <c r="A260" s="50"/>
      <c r="B260" s="50"/>
      <c r="C260" s="49"/>
      <c r="E260" s="50"/>
      <c r="F260" s="49"/>
      <c r="G260" s="50"/>
      <c r="H260" s="49"/>
    </row>
    <row r="261" spans="1:8" ht="13.5">
      <c r="A261" s="50"/>
      <c r="B261" s="50"/>
      <c r="C261" s="49"/>
      <c r="E261" s="50"/>
      <c r="F261" s="49"/>
      <c r="G261" s="50"/>
      <c r="H261" s="49"/>
    </row>
    <row r="262" spans="1:8" ht="13.5">
      <c r="A262" s="50"/>
      <c r="B262" s="50"/>
      <c r="C262" s="49"/>
      <c r="E262" s="50"/>
      <c r="F262" s="49"/>
      <c r="G262" s="50"/>
      <c r="H262" s="49"/>
    </row>
    <row r="263" spans="1:8" ht="13.5">
      <c r="A263" s="50"/>
      <c r="B263" s="50"/>
      <c r="C263" s="49"/>
      <c r="E263" s="50"/>
      <c r="F263" s="49"/>
      <c r="G263" s="50"/>
      <c r="H263" s="49"/>
    </row>
    <row r="264" spans="1:8" ht="13.5">
      <c r="A264" s="58"/>
      <c r="B264" s="50"/>
      <c r="C264" s="49"/>
      <c r="E264" s="50"/>
      <c r="F264" s="49"/>
      <c r="G264" s="50"/>
      <c r="H264" s="49"/>
    </row>
    <row r="265" spans="1:8" ht="13.5">
      <c r="A265" s="58"/>
      <c r="B265" s="50"/>
      <c r="C265" s="49"/>
      <c r="E265" s="50"/>
      <c r="F265" s="49"/>
      <c r="G265" s="50"/>
      <c r="H265" s="49"/>
    </row>
    <row r="266" spans="1:8" ht="13.5">
      <c r="A266" s="58"/>
      <c r="B266" s="50"/>
      <c r="C266" s="49"/>
      <c r="E266" s="50"/>
      <c r="F266" s="49"/>
      <c r="G266" s="50"/>
      <c r="H266" s="49"/>
    </row>
    <row r="267" spans="1:8" ht="13.5">
      <c r="A267" s="58"/>
      <c r="B267" s="50"/>
      <c r="C267" s="49"/>
      <c r="E267" s="50"/>
      <c r="F267" s="49"/>
      <c r="G267" s="50"/>
      <c r="H267" s="49"/>
    </row>
    <row r="268" spans="1:8" ht="13.5">
      <c r="A268" s="58"/>
      <c r="B268" s="50"/>
      <c r="C268" s="49"/>
      <c r="E268" s="50"/>
      <c r="F268" s="49"/>
      <c r="G268" s="50"/>
      <c r="H268" s="49"/>
    </row>
    <row r="269" spans="2:8" ht="13.5">
      <c r="B269" s="50"/>
      <c r="C269" s="49"/>
      <c r="E269" s="50"/>
      <c r="F269" s="49"/>
      <c r="G269" s="50"/>
      <c r="H269" s="49"/>
    </row>
    <row r="270" spans="2:8" ht="13.5">
      <c r="B270" s="50"/>
      <c r="C270" s="49"/>
      <c r="E270" s="50"/>
      <c r="F270" s="49"/>
      <c r="G270" s="50"/>
      <c r="H270" s="49"/>
    </row>
    <row r="271" spans="2:8" ht="13.5">
      <c r="B271" s="50"/>
      <c r="C271" s="49"/>
      <c r="E271" s="50"/>
      <c r="F271" s="49"/>
      <c r="G271" s="50"/>
      <c r="H271" s="49"/>
    </row>
    <row r="272" spans="2:8" ht="13.5">
      <c r="B272" s="50"/>
      <c r="C272" s="49"/>
      <c r="E272" s="50"/>
      <c r="F272" s="49"/>
      <c r="G272" s="50"/>
      <c r="H272" s="49"/>
    </row>
    <row r="273" spans="2:8" ht="13.5">
      <c r="B273" s="50"/>
      <c r="C273" s="49"/>
      <c r="E273" s="50"/>
      <c r="F273" s="49"/>
      <c r="G273" s="50"/>
      <c r="H273" s="49"/>
    </row>
    <row r="274" spans="2:8" ht="13.5">
      <c r="B274" s="50"/>
      <c r="C274" s="49"/>
      <c r="E274" s="50"/>
      <c r="F274" s="49"/>
      <c r="G274" s="50"/>
      <c r="H274" s="49"/>
    </row>
    <row r="275" spans="2:8" ht="13.5">
      <c r="B275" s="50"/>
      <c r="C275" s="49"/>
      <c r="E275" s="50"/>
      <c r="F275" s="49"/>
      <c r="G275" s="50"/>
      <c r="H275" s="49"/>
    </row>
    <row r="276" spans="2:8" ht="13.5">
      <c r="B276" s="50"/>
      <c r="C276" s="49"/>
      <c r="E276" s="50"/>
      <c r="F276" s="49"/>
      <c r="G276" s="50"/>
      <c r="H276" s="49"/>
    </row>
    <row r="277" spans="2:8" ht="13.5">
      <c r="B277" s="50"/>
      <c r="C277" s="49"/>
      <c r="E277" s="50"/>
      <c r="F277" s="49"/>
      <c r="G277" s="50"/>
      <c r="H277" s="49"/>
    </row>
    <row r="278" spans="2:8" ht="13.5">
      <c r="B278" s="50"/>
      <c r="C278" s="49"/>
      <c r="E278" s="50"/>
      <c r="F278" s="49"/>
      <c r="G278" s="50"/>
      <c r="H278" s="49"/>
    </row>
    <row r="279" spans="2:8" ht="13.5">
      <c r="B279" s="50"/>
      <c r="C279" s="49"/>
      <c r="E279" s="50"/>
      <c r="F279" s="49"/>
      <c r="G279" s="50"/>
      <c r="H279" s="49"/>
    </row>
    <row r="280" spans="2:8" ht="13.5">
      <c r="B280" s="50"/>
      <c r="C280" s="49"/>
      <c r="E280" s="50"/>
      <c r="F280" s="49"/>
      <c r="G280" s="50"/>
      <c r="H280" s="49"/>
    </row>
    <row r="281" spans="2:8" ht="13.5">
      <c r="B281" s="50"/>
      <c r="C281" s="49"/>
      <c r="E281" s="50"/>
      <c r="F281" s="49"/>
      <c r="G281" s="50"/>
      <c r="H281" s="49"/>
    </row>
    <row r="282" spans="2:8" ht="13.5">
      <c r="B282" s="50"/>
      <c r="C282" s="49"/>
      <c r="E282" s="50"/>
      <c r="F282" s="49"/>
      <c r="G282" s="50"/>
      <c r="H282" s="49"/>
    </row>
    <row r="283" spans="2:8" ht="13.5">
      <c r="B283" s="50"/>
      <c r="C283" s="49"/>
      <c r="E283" s="50"/>
      <c r="F283" s="49"/>
      <c r="G283" s="50"/>
      <c r="H283" s="49"/>
    </row>
    <row r="284" spans="2:8" ht="13.5">
      <c r="B284" s="50"/>
      <c r="C284" s="49"/>
      <c r="E284" s="50"/>
      <c r="F284" s="49"/>
      <c r="G284" s="50"/>
      <c r="H284" s="49"/>
    </row>
    <row r="285" spans="2:8" ht="13.5">
      <c r="B285" s="50"/>
      <c r="C285" s="49"/>
      <c r="E285" s="50"/>
      <c r="F285" s="49"/>
      <c r="G285" s="50"/>
      <c r="H285" s="49"/>
    </row>
    <row r="286" spans="2:8" ht="13.5">
      <c r="B286" s="50"/>
      <c r="C286" s="49"/>
      <c r="E286" s="50"/>
      <c r="F286" s="49"/>
      <c r="G286" s="50"/>
      <c r="H286" s="49"/>
    </row>
    <row r="287" spans="2:8" ht="13.5">
      <c r="B287" s="50"/>
      <c r="C287" s="49"/>
      <c r="E287" s="50"/>
      <c r="F287" s="49"/>
      <c r="G287" s="50"/>
      <c r="H287" s="49"/>
    </row>
    <row r="288" spans="2:8" ht="13.5">
      <c r="B288" s="50"/>
      <c r="C288" s="49"/>
      <c r="E288" s="50"/>
      <c r="F288" s="49"/>
      <c r="G288" s="50"/>
      <c r="H288" s="49"/>
    </row>
    <row r="289" spans="2:8" ht="13.5">
      <c r="B289" s="50"/>
      <c r="C289" s="49"/>
      <c r="E289" s="50"/>
      <c r="F289" s="49"/>
      <c r="G289" s="50"/>
      <c r="H289" s="49"/>
    </row>
    <row r="290" spans="2:8" ht="13.5">
      <c r="B290" s="50"/>
      <c r="C290" s="49"/>
      <c r="E290" s="50"/>
      <c r="F290" s="49"/>
      <c r="G290" s="50"/>
      <c r="H290" s="49"/>
    </row>
    <row r="291" spans="2:8" ht="13.5">
      <c r="B291" s="50"/>
      <c r="C291" s="49"/>
      <c r="E291" s="50"/>
      <c r="F291" s="49"/>
      <c r="G291" s="50"/>
      <c r="H291" s="49"/>
    </row>
    <row r="292" spans="2:8" ht="13.5">
      <c r="B292" s="50"/>
      <c r="C292" s="49"/>
      <c r="E292" s="50"/>
      <c r="F292" s="49"/>
      <c r="G292" s="50"/>
      <c r="H292" s="49"/>
    </row>
    <row r="293" spans="2:8" ht="13.5">
      <c r="B293" s="50"/>
      <c r="C293" s="49"/>
      <c r="E293" s="50"/>
      <c r="F293" s="49"/>
      <c r="G293" s="50"/>
      <c r="H293" s="49"/>
    </row>
    <row r="294" spans="2:8" ht="13.5">
      <c r="B294" s="50"/>
      <c r="C294" s="49"/>
      <c r="E294" s="50"/>
      <c r="F294" s="49"/>
      <c r="G294" s="50"/>
      <c r="H294" s="49"/>
    </row>
    <row r="295" spans="2:8" ht="13.5">
      <c r="B295" s="50"/>
      <c r="C295" s="49"/>
      <c r="E295" s="50"/>
      <c r="F295" s="49"/>
      <c r="G295" s="50"/>
      <c r="H295" s="49"/>
    </row>
    <row r="296" spans="2:8" ht="13.5">
      <c r="B296" s="50"/>
      <c r="C296" s="49"/>
      <c r="E296" s="50"/>
      <c r="F296" s="49"/>
      <c r="G296" s="50"/>
      <c r="H296" s="49"/>
    </row>
    <row r="297" spans="2:8" ht="13.5">
      <c r="B297" s="50"/>
      <c r="C297" s="49"/>
      <c r="E297" s="50"/>
      <c r="F297" s="49"/>
      <c r="G297" s="50"/>
      <c r="H297" s="49"/>
    </row>
    <row r="298" spans="2:8" ht="13.5">
      <c r="B298" s="50"/>
      <c r="C298" s="49"/>
      <c r="E298" s="50"/>
      <c r="F298" s="49"/>
      <c r="G298" s="50"/>
      <c r="H298" s="49"/>
    </row>
    <row r="299" spans="2:8" ht="13.5">
      <c r="B299" s="50"/>
      <c r="C299" s="49"/>
      <c r="E299" s="50"/>
      <c r="F299" s="49"/>
      <c r="G299" s="50"/>
      <c r="H299" s="49"/>
    </row>
    <row r="300" spans="2:8" ht="14.25" thickBot="1">
      <c r="B300" s="51"/>
      <c r="C300" s="52"/>
      <c r="E300" s="51"/>
      <c r="F300" s="52"/>
      <c r="G300" s="51"/>
      <c r="H300" s="52"/>
    </row>
  </sheetData>
  <mergeCells count="3">
    <mergeCell ref="B3:C3"/>
    <mergeCell ref="E3:F3"/>
    <mergeCell ref="G3:H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B2:L103"/>
  <sheetViews>
    <sheetView workbookViewId="0" topLeftCell="A12">
      <selection activeCell="B2" sqref="B2:C2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80">
        <v>2011</v>
      </c>
      <c r="C2" s="81"/>
      <c r="D2" s="13" t="s">
        <v>0</v>
      </c>
      <c r="G2" s="74" t="str">
        <f>'損益表(一月)'!$G$2</f>
        <v>Alpari(UK) 損益表</v>
      </c>
      <c r="H2" s="75"/>
      <c r="I2" s="75"/>
      <c r="J2" s="76"/>
    </row>
    <row r="3" spans="2:10" s="1" customFormat="1" ht="18" thickBot="1">
      <c r="B3" s="72">
        <v>2</v>
      </c>
      <c r="C3" s="73"/>
      <c r="D3" s="12" t="s">
        <v>27</v>
      </c>
      <c r="E3" s="14"/>
      <c r="F3" s="12"/>
      <c r="G3" s="77"/>
      <c r="H3" s="78"/>
      <c r="I3" s="78"/>
      <c r="J3" s="79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84" t="s">
        <v>34</v>
      </c>
      <c r="C5" s="85"/>
      <c r="D5" s="86"/>
      <c r="E5" s="90">
        <f>'損益表(一月)'!$F$40</f>
        <v>0</v>
      </c>
      <c r="F5" s="91"/>
      <c r="G5" s="41"/>
      <c r="H5" s="42" t="s">
        <v>35</v>
      </c>
      <c r="I5" s="94" t="str">
        <f>'損益表(一月)'!$I$5</f>
        <v>～2011年3月26日 2011年10月30日～</v>
      </c>
      <c r="J5" s="95"/>
    </row>
    <row r="6" spans="2:10" ht="14.25" customHeight="1" thickBot="1">
      <c r="B6" s="87"/>
      <c r="C6" s="88"/>
      <c r="D6" s="89"/>
      <c r="E6" s="92"/>
      <c r="F6" s="93"/>
      <c r="G6" s="41"/>
      <c r="H6" s="43" t="s">
        <v>36</v>
      </c>
      <c r="I6" s="96" t="str">
        <f>'損益表(一月)'!$I$6</f>
        <v>2011年3月27日～2011年10月29日</v>
      </c>
      <c r="J6" s="97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40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40575</v>
      </c>
      <c r="C9" s="21" t="str">
        <f aca="true" t="shared" si="0" ref="C9:C39">IF(ISERROR(VLOOKUP(B9,休日,2,0)),TEXT(B9,"aaa"),VLOOKUP(B9,休日,3,0))</f>
        <v>火</v>
      </c>
      <c r="D9" s="35">
        <f aca="true" t="shared" si="1" ref="D9:D39">IF(ISERROR(VLOOKUP(B9,利益,2,0)),"",VLOOKUP(B9,利益,2,0))</f>
      </c>
      <c r="E9" s="35">
        <f aca="true" t="shared" si="2" ref="E9:E39">IF(ISERROR(VLOOKUP(B9,入金,2,0)),"",VLOOKUP(B9,入金,2,0))</f>
      </c>
      <c r="F9" s="34">
        <f>SUM(D9:E9)+$E$5</f>
        <v>0</v>
      </c>
      <c r="G9" s="39">
        <f aca="true" t="shared" si="3" ref="G9:G36">IF(ISERROR(VLOOKUP(B9,仲値,2,0)),"",VLOOKUP(B9,仲値,2,0))</f>
      </c>
      <c r="H9" s="29">
        <f>IF((G9=""),"",F9*G9)</f>
      </c>
      <c r="I9" s="30"/>
      <c r="J9" s="45">
        <f aca="true" t="shared" si="4" ref="J9:J39">IF(ISERROR(VLOOKUP(B9,休日,2,0)),"",VLOOKUP(B9,休日,2,0))</f>
      </c>
    </row>
    <row r="10" spans="2:10" ht="18" customHeight="1">
      <c r="B10" s="19">
        <f aca="true" t="shared" si="5" ref="B10:B36">B9+1</f>
        <v>40576</v>
      </c>
      <c r="C10" s="21" t="str">
        <f t="shared" si="0"/>
        <v>水</v>
      </c>
      <c r="D10" s="35">
        <f t="shared" si="1"/>
      </c>
      <c r="E10" s="35">
        <f t="shared" si="2"/>
      </c>
      <c r="F10" s="34">
        <f>SUM(D10:E10)+F9</f>
        <v>0</v>
      </c>
      <c r="G10" s="39">
        <f t="shared" si="3"/>
      </c>
      <c r="H10" s="29">
        <f aca="true" t="shared" si="6" ref="H10:H36">IF((G10=""),"",F10*G10)</f>
      </c>
      <c r="I10" s="31"/>
      <c r="J10" s="45">
        <f t="shared" si="4"/>
      </c>
    </row>
    <row r="11" spans="2:10" ht="18" customHeight="1">
      <c r="B11" s="19">
        <f t="shared" si="5"/>
        <v>40577</v>
      </c>
      <c r="C11" s="21" t="str">
        <f t="shared" si="0"/>
        <v>木</v>
      </c>
      <c r="D11" s="35">
        <f t="shared" si="1"/>
      </c>
      <c r="E11" s="35">
        <f t="shared" si="2"/>
      </c>
      <c r="F11" s="34">
        <f aca="true" t="shared" si="7" ref="F11:F36">SUM(D11:E11)+F10</f>
        <v>0</v>
      </c>
      <c r="G11" s="39">
        <f t="shared" si="3"/>
      </c>
      <c r="H11" s="29">
        <f t="shared" si="6"/>
      </c>
      <c r="I11" s="31"/>
      <c r="J11" s="45">
        <f t="shared" si="4"/>
      </c>
    </row>
    <row r="12" spans="2:10" ht="18" customHeight="1">
      <c r="B12" s="19">
        <f t="shared" si="5"/>
        <v>40578</v>
      </c>
      <c r="C12" s="21" t="str">
        <f t="shared" si="0"/>
        <v>金</v>
      </c>
      <c r="D12" s="35">
        <f t="shared" si="1"/>
      </c>
      <c r="E12" s="35">
        <f t="shared" si="2"/>
      </c>
      <c r="F12" s="34">
        <f t="shared" si="7"/>
        <v>0</v>
      </c>
      <c r="G12" s="39">
        <f t="shared" si="3"/>
      </c>
      <c r="H12" s="29">
        <f t="shared" si="6"/>
      </c>
      <c r="I12" s="31"/>
      <c r="J12" s="45">
        <f t="shared" si="4"/>
      </c>
    </row>
    <row r="13" spans="2:10" ht="18" customHeight="1">
      <c r="B13" s="19">
        <f t="shared" si="5"/>
        <v>40579</v>
      </c>
      <c r="C13" s="21" t="str">
        <f t="shared" si="0"/>
        <v>土</v>
      </c>
      <c r="D13" s="35">
        <f t="shared" si="1"/>
      </c>
      <c r="E13" s="35">
        <f t="shared" si="2"/>
      </c>
      <c r="F13" s="34">
        <f t="shared" si="7"/>
        <v>0</v>
      </c>
      <c r="G13" s="39">
        <f t="shared" si="3"/>
      </c>
      <c r="H13" s="29">
        <f t="shared" si="6"/>
      </c>
      <c r="I13" s="31"/>
      <c r="J13" s="45">
        <f t="shared" si="4"/>
      </c>
    </row>
    <row r="14" spans="2:10" ht="18" customHeight="1">
      <c r="B14" s="19">
        <f t="shared" si="5"/>
        <v>40580</v>
      </c>
      <c r="C14" s="21" t="str">
        <f t="shared" si="0"/>
        <v>日</v>
      </c>
      <c r="D14" s="35">
        <f t="shared" si="1"/>
      </c>
      <c r="E14" s="35">
        <f t="shared" si="2"/>
      </c>
      <c r="F14" s="34">
        <f t="shared" si="7"/>
        <v>0</v>
      </c>
      <c r="G14" s="39">
        <f t="shared" si="3"/>
      </c>
      <c r="H14" s="29">
        <f t="shared" si="6"/>
      </c>
      <c r="I14" s="31"/>
      <c r="J14" s="45">
        <f t="shared" si="4"/>
      </c>
    </row>
    <row r="15" spans="2:10" ht="18" customHeight="1">
      <c r="B15" s="19">
        <f t="shared" si="5"/>
        <v>40581</v>
      </c>
      <c r="C15" s="21" t="str">
        <f t="shared" si="0"/>
        <v>月</v>
      </c>
      <c r="D15" s="35">
        <f t="shared" si="1"/>
      </c>
      <c r="E15" s="35">
        <f t="shared" si="2"/>
      </c>
      <c r="F15" s="34">
        <f t="shared" si="7"/>
        <v>0</v>
      </c>
      <c r="G15" s="39">
        <f t="shared" si="3"/>
      </c>
      <c r="H15" s="29">
        <f t="shared" si="6"/>
      </c>
      <c r="I15" s="31"/>
      <c r="J15" s="45">
        <f t="shared" si="4"/>
      </c>
    </row>
    <row r="16" spans="2:10" ht="18" customHeight="1">
      <c r="B16" s="19">
        <f t="shared" si="5"/>
        <v>40582</v>
      </c>
      <c r="C16" s="21" t="str">
        <f t="shared" si="0"/>
        <v>火</v>
      </c>
      <c r="D16" s="35">
        <f t="shared" si="1"/>
      </c>
      <c r="E16" s="35">
        <f t="shared" si="2"/>
      </c>
      <c r="F16" s="34">
        <f t="shared" si="7"/>
        <v>0</v>
      </c>
      <c r="G16" s="39">
        <f t="shared" si="3"/>
      </c>
      <c r="H16" s="29">
        <f t="shared" si="6"/>
      </c>
      <c r="I16" s="31"/>
      <c r="J16" s="45">
        <f t="shared" si="4"/>
      </c>
    </row>
    <row r="17" spans="2:10" ht="18" customHeight="1">
      <c r="B17" s="19">
        <f t="shared" si="5"/>
        <v>40583</v>
      </c>
      <c r="C17" s="21" t="str">
        <f t="shared" si="0"/>
        <v>水</v>
      </c>
      <c r="D17" s="35">
        <f t="shared" si="1"/>
      </c>
      <c r="E17" s="35">
        <f t="shared" si="2"/>
      </c>
      <c r="F17" s="34">
        <f t="shared" si="7"/>
        <v>0</v>
      </c>
      <c r="G17" s="39">
        <f t="shared" si="3"/>
      </c>
      <c r="H17" s="29">
        <f t="shared" si="6"/>
      </c>
      <c r="I17" s="31"/>
      <c r="J17" s="45">
        <f t="shared" si="4"/>
      </c>
    </row>
    <row r="18" spans="2:10" ht="18" customHeight="1">
      <c r="B18" s="19">
        <f t="shared" si="5"/>
        <v>40584</v>
      </c>
      <c r="C18" s="21" t="str">
        <f t="shared" si="0"/>
        <v>木</v>
      </c>
      <c r="D18" s="35">
        <f t="shared" si="1"/>
      </c>
      <c r="E18" s="35">
        <f t="shared" si="2"/>
      </c>
      <c r="F18" s="34">
        <f t="shared" si="7"/>
        <v>0</v>
      </c>
      <c r="G18" s="39">
        <f t="shared" si="3"/>
      </c>
      <c r="H18" s="29">
        <f t="shared" si="6"/>
      </c>
      <c r="I18" s="31"/>
      <c r="J18" s="45">
        <f t="shared" si="4"/>
      </c>
    </row>
    <row r="19" spans="2:10" ht="18" customHeight="1">
      <c r="B19" s="19">
        <f t="shared" si="5"/>
        <v>40585</v>
      </c>
      <c r="C19" s="21" t="str">
        <f t="shared" si="0"/>
        <v>休</v>
      </c>
      <c r="D19" s="35">
        <f t="shared" si="1"/>
      </c>
      <c r="E19" s="35">
        <f t="shared" si="2"/>
      </c>
      <c r="F19" s="34">
        <f t="shared" si="7"/>
        <v>0</v>
      </c>
      <c r="G19" s="39">
        <f t="shared" si="3"/>
      </c>
      <c r="H19" s="29">
        <f t="shared" si="6"/>
      </c>
      <c r="I19" s="31"/>
      <c r="J19" s="45" t="str">
        <f t="shared" si="4"/>
        <v>建国記念の日</v>
      </c>
    </row>
    <row r="20" spans="2:10" ht="18" customHeight="1">
      <c r="B20" s="19">
        <f t="shared" si="5"/>
        <v>40586</v>
      </c>
      <c r="C20" s="21" t="str">
        <f t="shared" si="0"/>
        <v>土</v>
      </c>
      <c r="D20" s="35">
        <f t="shared" si="1"/>
      </c>
      <c r="E20" s="35">
        <f t="shared" si="2"/>
      </c>
      <c r="F20" s="34">
        <f t="shared" si="7"/>
        <v>0</v>
      </c>
      <c r="G20" s="39">
        <f t="shared" si="3"/>
      </c>
      <c r="H20" s="29">
        <f t="shared" si="6"/>
      </c>
      <c r="I20" s="31"/>
      <c r="J20" s="45">
        <f t="shared" si="4"/>
      </c>
    </row>
    <row r="21" spans="2:10" ht="18" customHeight="1">
      <c r="B21" s="19">
        <f t="shared" si="5"/>
        <v>40587</v>
      </c>
      <c r="C21" s="21" t="str">
        <f t="shared" si="0"/>
        <v>日</v>
      </c>
      <c r="D21" s="35">
        <f t="shared" si="1"/>
      </c>
      <c r="E21" s="35">
        <f t="shared" si="2"/>
      </c>
      <c r="F21" s="34">
        <f t="shared" si="7"/>
        <v>0</v>
      </c>
      <c r="G21" s="39">
        <f t="shared" si="3"/>
      </c>
      <c r="H21" s="29">
        <f t="shared" si="6"/>
      </c>
      <c r="I21" s="31"/>
      <c r="J21" s="45">
        <f t="shared" si="4"/>
      </c>
    </row>
    <row r="22" spans="2:10" ht="18" customHeight="1">
      <c r="B22" s="19">
        <f t="shared" si="5"/>
        <v>40588</v>
      </c>
      <c r="C22" s="21" t="str">
        <f t="shared" si="0"/>
        <v>月</v>
      </c>
      <c r="D22" s="35">
        <f t="shared" si="1"/>
      </c>
      <c r="E22" s="35">
        <f t="shared" si="2"/>
      </c>
      <c r="F22" s="34">
        <f t="shared" si="7"/>
        <v>0</v>
      </c>
      <c r="G22" s="39">
        <f t="shared" si="3"/>
      </c>
      <c r="H22" s="29">
        <f t="shared" si="6"/>
      </c>
      <c r="I22" s="31"/>
      <c r="J22" s="45">
        <f t="shared" si="4"/>
      </c>
    </row>
    <row r="23" spans="2:10" ht="18" customHeight="1">
      <c r="B23" s="19">
        <f t="shared" si="5"/>
        <v>40589</v>
      </c>
      <c r="C23" s="21" t="str">
        <f t="shared" si="0"/>
        <v>火</v>
      </c>
      <c r="D23" s="35">
        <f t="shared" si="1"/>
      </c>
      <c r="E23" s="35">
        <f t="shared" si="2"/>
      </c>
      <c r="F23" s="34">
        <f t="shared" si="7"/>
        <v>0</v>
      </c>
      <c r="G23" s="39">
        <f t="shared" si="3"/>
      </c>
      <c r="H23" s="29">
        <f t="shared" si="6"/>
      </c>
      <c r="I23" s="31"/>
      <c r="J23" s="45">
        <f t="shared" si="4"/>
      </c>
    </row>
    <row r="24" spans="2:10" ht="18" customHeight="1">
      <c r="B24" s="19">
        <f t="shared" si="5"/>
        <v>40590</v>
      </c>
      <c r="C24" s="21" t="str">
        <f t="shared" si="0"/>
        <v>水</v>
      </c>
      <c r="D24" s="35">
        <f t="shared" si="1"/>
      </c>
      <c r="E24" s="35">
        <f t="shared" si="2"/>
      </c>
      <c r="F24" s="34">
        <f t="shared" si="7"/>
        <v>0</v>
      </c>
      <c r="G24" s="39">
        <f t="shared" si="3"/>
      </c>
      <c r="H24" s="29">
        <f t="shared" si="6"/>
      </c>
      <c r="I24" s="31"/>
      <c r="J24" s="45">
        <f t="shared" si="4"/>
      </c>
    </row>
    <row r="25" spans="2:10" ht="18" customHeight="1">
      <c r="B25" s="19">
        <f t="shared" si="5"/>
        <v>40591</v>
      </c>
      <c r="C25" s="21" t="str">
        <f t="shared" si="0"/>
        <v>木</v>
      </c>
      <c r="D25" s="35">
        <f t="shared" si="1"/>
      </c>
      <c r="E25" s="35">
        <f t="shared" si="2"/>
      </c>
      <c r="F25" s="34">
        <f t="shared" si="7"/>
        <v>0</v>
      </c>
      <c r="G25" s="39">
        <f t="shared" si="3"/>
      </c>
      <c r="H25" s="29">
        <f t="shared" si="6"/>
      </c>
      <c r="I25" s="31"/>
      <c r="J25" s="45">
        <f t="shared" si="4"/>
      </c>
    </row>
    <row r="26" spans="2:10" ht="18" customHeight="1">
      <c r="B26" s="19">
        <f t="shared" si="5"/>
        <v>40592</v>
      </c>
      <c r="C26" s="21" t="str">
        <f t="shared" si="0"/>
        <v>金</v>
      </c>
      <c r="D26" s="35">
        <f t="shared" si="1"/>
      </c>
      <c r="E26" s="35">
        <f t="shared" si="2"/>
      </c>
      <c r="F26" s="34">
        <f t="shared" si="7"/>
        <v>0</v>
      </c>
      <c r="G26" s="39">
        <f t="shared" si="3"/>
      </c>
      <c r="H26" s="29">
        <f t="shared" si="6"/>
      </c>
      <c r="I26" s="31"/>
      <c r="J26" s="45">
        <f t="shared" si="4"/>
      </c>
    </row>
    <row r="27" spans="2:10" ht="18" customHeight="1">
      <c r="B27" s="19">
        <f t="shared" si="5"/>
        <v>40593</v>
      </c>
      <c r="C27" s="21" t="str">
        <f t="shared" si="0"/>
        <v>土</v>
      </c>
      <c r="D27" s="35">
        <f t="shared" si="1"/>
      </c>
      <c r="E27" s="35">
        <f t="shared" si="2"/>
      </c>
      <c r="F27" s="34">
        <f t="shared" si="7"/>
        <v>0</v>
      </c>
      <c r="G27" s="39">
        <f t="shared" si="3"/>
      </c>
      <c r="H27" s="29">
        <f t="shared" si="6"/>
      </c>
      <c r="I27" s="31"/>
      <c r="J27" s="45">
        <f t="shared" si="4"/>
      </c>
    </row>
    <row r="28" spans="2:10" ht="18" customHeight="1">
      <c r="B28" s="19">
        <f t="shared" si="5"/>
        <v>40594</v>
      </c>
      <c r="C28" s="21" t="str">
        <f t="shared" si="0"/>
        <v>日</v>
      </c>
      <c r="D28" s="35">
        <f t="shared" si="1"/>
      </c>
      <c r="E28" s="35">
        <f t="shared" si="2"/>
      </c>
      <c r="F28" s="34">
        <f t="shared" si="7"/>
        <v>0</v>
      </c>
      <c r="G28" s="39">
        <f t="shared" si="3"/>
      </c>
      <c r="H28" s="29">
        <f t="shared" si="6"/>
      </c>
      <c r="I28" s="31"/>
      <c r="J28" s="45">
        <f t="shared" si="4"/>
      </c>
    </row>
    <row r="29" spans="2:10" ht="18" customHeight="1">
      <c r="B29" s="19">
        <f t="shared" si="5"/>
        <v>40595</v>
      </c>
      <c r="C29" s="21" t="str">
        <f t="shared" si="0"/>
        <v>月</v>
      </c>
      <c r="D29" s="35">
        <f t="shared" si="1"/>
      </c>
      <c r="E29" s="35">
        <f t="shared" si="2"/>
      </c>
      <c r="F29" s="34">
        <f t="shared" si="7"/>
        <v>0</v>
      </c>
      <c r="G29" s="39">
        <f t="shared" si="3"/>
      </c>
      <c r="H29" s="29">
        <f t="shared" si="6"/>
      </c>
      <c r="I29" s="31"/>
      <c r="J29" s="45">
        <f t="shared" si="4"/>
      </c>
    </row>
    <row r="30" spans="2:10" ht="18" customHeight="1">
      <c r="B30" s="19">
        <f t="shared" si="5"/>
        <v>40596</v>
      </c>
      <c r="C30" s="21" t="str">
        <f t="shared" si="0"/>
        <v>火</v>
      </c>
      <c r="D30" s="35">
        <f t="shared" si="1"/>
      </c>
      <c r="E30" s="35">
        <f t="shared" si="2"/>
      </c>
      <c r="F30" s="34">
        <f t="shared" si="7"/>
        <v>0</v>
      </c>
      <c r="G30" s="39">
        <f t="shared" si="3"/>
      </c>
      <c r="H30" s="29">
        <f t="shared" si="6"/>
      </c>
      <c r="I30" s="31"/>
      <c r="J30" s="45">
        <f t="shared" si="4"/>
      </c>
    </row>
    <row r="31" spans="2:10" ht="18" customHeight="1">
      <c r="B31" s="19">
        <f t="shared" si="5"/>
        <v>40597</v>
      </c>
      <c r="C31" s="21" t="str">
        <f t="shared" si="0"/>
        <v>水</v>
      </c>
      <c r="D31" s="35">
        <f t="shared" si="1"/>
      </c>
      <c r="E31" s="35">
        <f t="shared" si="2"/>
      </c>
      <c r="F31" s="34">
        <f t="shared" si="7"/>
        <v>0</v>
      </c>
      <c r="G31" s="39">
        <f t="shared" si="3"/>
      </c>
      <c r="H31" s="29">
        <f t="shared" si="6"/>
      </c>
      <c r="I31" s="31"/>
      <c r="J31" s="45">
        <f t="shared" si="4"/>
      </c>
    </row>
    <row r="32" spans="2:10" ht="18" customHeight="1">
      <c r="B32" s="19">
        <f t="shared" si="5"/>
        <v>40598</v>
      </c>
      <c r="C32" s="21" t="str">
        <f t="shared" si="0"/>
        <v>木</v>
      </c>
      <c r="D32" s="35">
        <f t="shared" si="1"/>
      </c>
      <c r="E32" s="35">
        <f t="shared" si="2"/>
      </c>
      <c r="F32" s="34">
        <f t="shared" si="7"/>
        <v>0</v>
      </c>
      <c r="G32" s="39">
        <f t="shared" si="3"/>
      </c>
      <c r="H32" s="29">
        <f t="shared" si="6"/>
      </c>
      <c r="I32" s="31"/>
      <c r="J32" s="45">
        <f t="shared" si="4"/>
      </c>
    </row>
    <row r="33" spans="2:10" ht="18" customHeight="1">
      <c r="B33" s="19">
        <f t="shared" si="5"/>
        <v>40599</v>
      </c>
      <c r="C33" s="21" t="str">
        <f t="shared" si="0"/>
        <v>金</v>
      </c>
      <c r="D33" s="35">
        <f t="shared" si="1"/>
      </c>
      <c r="E33" s="35">
        <f t="shared" si="2"/>
      </c>
      <c r="F33" s="34">
        <f t="shared" si="7"/>
        <v>0</v>
      </c>
      <c r="G33" s="39">
        <f t="shared" si="3"/>
      </c>
      <c r="H33" s="29">
        <f t="shared" si="6"/>
      </c>
      <c r="I33" s="31"/>
      <c r="J33" s="45">
        <f t="shared" si="4"/>
      </c>
    </row>
    <row r="34" spans="2:10" ht="18" customHeight="1">
      <c r="B34" s="19">
        <f t="shared" si="5"/>
        <v>40600</v>
      </c>
      <c r="C34" s="21" t="str">
        <f t="shared" si="0"/>
        <v>土</v>
      </c>
      <c r="D34" s="35">
        <f t="shared" si="1"/>
      </c>
      <c r="E34" s="35">
        <f t="shared" si="2"/>
      </c>
      <c r="F34" s="34">
        <f t="shared" si="7"/>
        <v>0</v>
      </c>
      <c r="G34" s="39">
        <f t="shared" si="3"/>
      </c>
      <c r="H34" s="29">
        <f t="shared" si="6"/>
      </c>
      <c r="I34" s="31"/>
      <c r="J34" s="45">
        <f t="shared" si="4"/>
      </c>
    </row>
    <row r="35" spans="2:10" ht="18" customHeight="1">
      <c r="B35" s="19">
        <f t="shared" si="5"/>
        <v>40601</v>
      </c>
      <c r="C35" s="21" t="str">
        <f t="shared" si="0"/>
        <v>日</v>
      </c>
      <c r="D35" s="35">
        <f t="shared" si="1"/>
      </c>
      <c r="E35" s="35">
        <f t="shared" si="2"/>
      </c>
      <c r="F35" s="34">
        <f t="shared" si="7"/>
        <v>0</v>
      </c>
      <c r="G35" s="39">
        <f t="shared" si="3"/>
      </c>
      <c r="H35" s="29">
        <f t="shared" si="6"/>
      </c>
      <c r="I35" s="31"/>
      <c r="J35" s="45">
        <f t="shared" si="4"/>
      </c>
    </row>
    <row r="36" spans="2:10" ht="18" customHeight="1">
      <c r="B36" s="19">
        <f t="shared" si="5"/>
        <v>40602</v>
      </c>
      <c r="C36" s="21" t="str">
        <f t="shared" si="0"/>
        <v>月</v>
      </c>
      <c r="D36" s="35">
        <f t="shared" si="1"/>
      </c>
      <c r="E36" s="35">
        <f t="shared" si="2"/>
      </c>
      <c r="F36" s="34">
        <f t="shared" si="7"/>
        <v>0</v>
      </c>
      <c r="G36" s="39">
        <f t="shared" si="3"/>
      </c>
      <c r="H36" s="29">
        <f t="shared" si="6"/>
      </c>
      <c r="I36" s="31"/>
      <c r="J36" s="45">
        <f t="shared" si="4"/>
      </c>
    </row>
    <row r="37" spans="2:10" ht="18" customHeight="1">
      <c r="B37" s="19">
        <f>IF(MONTH(B36+1)&lt;&gt;$B$3,"",B36+1)</f>
      </c>
      <c r="C37" s="21">
        <f t="shared" si="0"/>
      </c>
      <c r="D37" s="35">
        <f t="shared" si="1"/>
      </c>
      <c r="E37" s="35">
        <f t="shared" si="2"/>
      </c>
      <c r="F37" s="34">
        <f>IF(D37="","",SUM(D37:E37)+F36)</f>
      </c>
      <c r="G37" s="39">
        <f>IF(ISERROR(VLOOKUP(B37,仲値,2,0)),IF($D37="","",0),VLOOKUP(B37,仲値,2,0))</f>
      </c>
      <c r="H37" s="29">
        <f>IF((F37=""),"",F37*G37)</f>
      </c>
      <c r="I37" s="31"/>
      <c r="J37" s="45">
        <f t="shared" si="4"/>
      </c>
    </row>
    <row r="38" spans="2:10" ht="18" customHeight="1">
      <c r="B38" s="19">
        <f>IF(MONTH(B36+2)&lt;&gt;$B$3,"",B36+2)</f>
      </c>
      <c r="C38" s="21">
        <f t="shared" si="0"/>
      </c>
      <c r="D38" s="35">
        <f t="shared" si="1"/>
      </c>
      <c r="E38" s="35">
        <f t="shared" si="2"/>
      </c>
      <c r="F38" s="34">
        <f>IF(D38="","",SUM(D38:E38)+F37)</f>
      </c>
      <c r="G38" s="39">
        <f>IF(ISERROR(VLOOKUP(B38,仲値,2,0)),IF($D38="","",0),VLOOKUP(B38,仲値,2,0))</f>
      </c>
      <c r="H38" s="29">
        <f>IF((F38=""),"",F38*G38)</f>
      </c>
      <c r="I38" s="31"/>
      <c r="J38" s="45">
        <f t="shared" si="4"/>
      </c>
    </row>
    <row r="39" spans="2:10" ht="18" customHeight="1" thickBot="1">
      <c r="B39" s="26">
        <f>IF(MONTH(B36+3)&lt;&gt;$B$3,"",B36+3)</f>
      </c>
      <c r="C39" s="21">
        <f t="shared" si="0"/>
      </c>
      <c r="D39" s="36">
        <f t="shared" si="1"/>
      </c>
      <c r="E39" s="36">
        <f t="shared" si="2"/>
      </c>
      <c r="F39" s="54">
        <f>IF(D39="","",SUM(D39:E39)+F38)</f>
      </c>
      <c r="G39" s="55">
        <f>IF(ISERROR(VLOOKUP(B39,仲値,2,0)),IF($D39="","",0),VLOOKUP(B39,仲値,2,0))</f>
      </c>
      <c r="H39" s="56">
        <f>IF((F39=""),"",F39*G39)</f>
      </c>
      <c r="I39" s="32"/>
      <c r="J39" s="45">
        <f t="shared" si="4"/>
      </c>
    </row>
    <row r="40" spans="2:10" ht="22.5" customHeight="1" thickBot="1" thickTop="1">
      <c r="B40" s="82" t="s">
        <v>33</v>
      </c>
      <c r="C40" s="83"/>
      <c r="D40" s="33">
        <f>SUM(D9:D39)</f>
        <v>0</v>
      </c>
      <c r="E40" s="33">
        <f>SUM(E9:E39)</f>
        <v>0</v>
      </c>
      <c r="F40" s="71">
        <f>SUM(D9:E39)+E5</f>
        <v>0</v>
      </c>
      <c r="G40" s="40"/>
      <c r="H40" s="37"/>
      <c r="I40" s="38"/>
      <c r="J40" s="44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B2:L103"/>
  <sheetViews>
    <sheetView workbookViewId="0" topLeftCell="A7">
      <selection activeCell="B2" sqref="B2:C2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80">
        <v>2011</v>
      </c>
      <c r="C2" s="81"/>
      <c r="D2" s="13" t="s">
        <v>0</v>
      </c>
      <c r="G2" s="74" t="str">
        <f>'損益表(一月)'!$G$2</f>
        <v>Alpari(UK) 損益表</v>
      </c>
      <c r="H2" s="75"/>
      <c r="I2" s="75"/>
      <c r="J2" s="76"/>
    </row>
    <row r="3" spans="2:10" s="1" customFormat="1" ht="18" thickBot="1">
      <c r="B3" s="72">
        <v>3</v>
      </c>
      <c r="C3" s="73"/>
      <c r="D3" s="12" t="s">
        <v>27</v>
      </c>
      <c r="E3" s="14"/>
      <c r="F3" s="12"/>
      <c r="G3" s="77"/>
      <c r="H3" s="78"/>
      <c r="I3" s="78"/>
      <c r="J3" s="79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84" t="s">
        <v>34</v>
      </c>
      <c r="C5" s="85"/>
      <c r="D5" s="86"/>
      <c r="E5" s="90">
        <f>'損益表(二月)'!$F$40</f>
        <v>0</v>
      </c>
      <c r="F5" s="91"/>
      <c r="G5" s="41"/>
      <c r="H5" s="42" t="s">
        <v>35</v>
      </c>
      <c r="I5" s="94" t="str">
        <f>'損益表(一月)'!$I$5</f>
        <v>～2011年3月26日 2011年10月30日～</v>
      </c>
      <c r="J5" s="95"/>
    </row>
    <row r="6" spans="2:10" ht="14.25" customHeight="1" thickBot="1">
      <c r="B6" s="87"/>
      <c r="C6" s="88"/>
      <c r="D6" s="89"/>
      <c r="E6" s="92"/>
      <c r="F6" s="93"/>
      <c r="G6" s="41"/>
      <c r="H6" s="43" t="s">
        <v>36</v>
      </c>
      <c r="I6" s="96" t="str">
        <f>'損益表(一月)'!$I$6</f>
        <v>2011年3月27日～2011年10月29日</v>
      </c>
      <c r="J6" s="97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41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40603</v>
      </c>
      <c r="C9" s="21" t="str">
        <f aca="true" t="shared" si="0" ref="C9:C39">IF(ISERROR(VLOOKUP(B9,休日,2,0)),TEXT(B9,"aaa"),VLOOKUP(B9,休日,3,0))</f>
        <v>火</v>
      </c>
      <c r="D9" s="35">
        <f aca="true" t="shared" si="1" ref="D9:D39">IF(ISERROR(VLOOKUP(B9,利益,2,0)),"",VLOOKUP(B9,利益,2,0))</f>
      </c>
      <c r="E9" s="35">
        <f aca="true" t="shared" si="2" ref="E9:E39">IF(ISERROR(VLOOKUP(B9,入金,2,0)),"",VLOOKUP(B9,入金,2,0))</f>
      </c>
      <c r="F9" s="34">
        <f>SUM(D9:E9)+$E$5</f>
        <v>0</v>
      </c>
      <c r="G9" s="39">
        <f aca="true" t="shared" si="3" ref="G9:G39">IF(ISERROR(VLOOKUP(B9,仲値,2,0)),"",VLOOKUP(B9,仲値,2,0))</f>
      </c>
      <c r="H9" s="29">
        <f>IF((G9=""),"",F9*G9)</f>
      </c>
      <c r="I9" s="30"/>
      <c r="J9" s="45">
        <f aca="true" t="shared" si="4" ref="J9:J39">IF(ISERROR(VLOOKUP(B9,休日,2,0)),"",VLOOKUP(B9,休日,2,0))</f>
      </c>
    </row>
    <row r="10" spans="2:10" ht="18" customHeight="1">
      <c r="B10" s="19">
        <f aca="true" t="shared" si="5" ref="B10:B36">B9+1</f>
        <v>40604</v>
      </c>
      <c r="C10" s="21" t="str">
        <f t="shared" si="0"/>
        <v>水</v>
      </c>
      <c r="D10" s="35">
        <f t="shared" si="1"/>
      </c>
      <c r="E10" s="35">
        <f t="shared" si="2"/>
      </c>
      <c r="F10" s="34">
        <f>SUM(D10:E10)+F9</f>
        <v>0</v>
      </c>
      <c r="G10" s="39">
        <f t="shared" si="3"/>
      </c>
      <c r="H10" s="29">
        <f aca="true" t="shared" si="6" ref="H10:H39">IF((G10=""),"",F10*G10)</f>
      </c>
      <c r="I10" s="31"/>
      <c r="J10" s="45">
        <f t="shared" si="4"/>
      </c>
    </row>
    <row r="11" spans="2:10" ht="18" customHeight="1">
      <c r="B11" s="19">
        <f t="shared" si="5"/>
        <v>40605</v>
      </c>
      <c r="C11" s="21" t="str">
        <f t="shared" si="0"/>
        <v>木</v>
      </c>
      <c r="D11" s="35">
        <f t="shared" si="1"/>
      </c>
      <c r="E11" s="35">
        <f t="shared" si="2"/>
      </c>
      <c r="F11" s="34">
        <f aca="true" t="shared" si="7" ref="F11:F39">SUM(D11:E11)+F10</f>
        <v>0</v>
      </c>
      <c r="G11" s="39">
        <f t="shared" si="3"/>
      </c>
      <c r="H11" s="29">
        <f t="shared" si="6"/>
      </c>
      <c r="I11" s="31"/>
      <c r="J11" s="45">
        <f t="shared" si="4"/>
      </c>
    </row>
    <row r="12" spans="2:10" ht="18" customHeight="1">
      <c r="B12" s="19">
        <f t="shared" si="5"/>
        <v>40606</v>
      </c>
      <c r="C12" s="21" t="str">
        <f t="shared" si="0"/>
        <v>金</v>
      </c>
      <c r="D12" s="35">
        <f t="shared" si="1"/>
      </c>
      <c r="E12" s="35">
        <f t="shared" si="2"/>
      </c>
      <c r="F12" s="34">
        <f t="shared" si="7"/>
        <v>0</v>
      </c>
      <c r="G12" s="39">
        <f t="shared" si="3"/>
      </c>
      <c r="H12" s="29">
        <f t="shared" si="6"/>
      </c>
      <c r="I12" s="31"/>
      <c r="J12" s="45">
        <f t="shared" si="4"/>
      </c>
    </row>
    <row r="13" spans="2:10" ht="18" customHeight="1">
      <c r="B13" s="19">
        <f t="shared" si="5"/>
        <v>40607</v>
      </c>
      <c r="C13" s="21" t="str">
        <f t="shared" si="0"/>
        <v>土</v>
      </c>
      <c r="D13" s="35">
        <f t="shared" si="1"/>
      </c>
      <c r="E13" s="35">
        <f t="shared" si="2"/>
      </c>
      <c r="F13" s="34">
        <f t="shared" si="7"/>
        <v>0</v>
      </c>
      <c r="G13" s="39">
        <f t="shared" si="3"/>
      </c>
      <c r="H13" s="29">
        <f t="shared" si="6"/>
      </c>
      <c r="I13" s="31"/>
      <c r="J13" s="45">
        <f t="shared" si="4"/>
      </c>
    </row>
    <row r="14" spans="2:10" ht="18" customHeight="1">
      <c r="B14" s="19">
        <f t="shared" si="5"/>
        <v>40608</v>
      </c>
      <c r="C14" s="21" t="str">
        <f t="shared" si="0"/>
        <v>日</v>
      </c>
      <c r="D14" s="35">
        <f t="shared" si="1"/>
      </c>
      <c r="E14" s="35">
        <f t="shared" si="2"/>
      </c>
      <c r="F14" s="34">
        <f t="shared" si="7"/>
        <v>0</v>
      </c>
      <c r="G14" s="39">
        <f t="shared" si="3"/>
      </c>
      <c r="H14" s="29">
        <f t="shared" si="6"/>
      </c>
      <c r="I14" s="31"/>
      <c r="J14" s="45">
        <f t="shared" si="4"/>
      </c>
    </row>
    <row r="15" spans="2:10" ht="18" customHeight="1">
      <c r="B15" s="19">
        <f t="shared" si="5"/>
        <v>40609</v>
      </c>
      <c r="C15" s="21" t="str">
        <f t="shared" si="0"/>
        <v>月</v>
      </c>
      <c r="D15" s="35">
        <f t="shared" si="1"/>
      </c>
      <c r="E15" s="35">
        <f t="shared" si="2"/>
      </c>
      <c r="F15" s="34">
        <f t="shared" si="7"/>
        <v>0</v>
      </c>
      <c r="G15" s="39">
        <f t="shared" si="3"/>
      </c>
      <c r="H15" s="29">
        <f t="shared" si="6"/>
      </c>
      <c r="I15" s="31"/>
      <c r="J15" s="45">
        <f t="shared" si="4"/>
      </c>
    </row>
    <row r="16" spans="2:10" ht="18" customHeight="1">
      <c r="B16" s="19">
        <f t="shared" si="5"/>
        <v>40610</v>
      </c>
      <c r="C16" s="21" t="str">
        <f t="shared" si="0"/>
        <v>火</v>
      </c>
      <c r="D16" s="35">
        <f t="shared" si="1"/>
      </c>
      <c r="E16" s="35">
        <f t="shared" si="2"/>
      </c>
      <c r="F16" s="34">
        <f t="shared" si="7"/>
        <v>0</v>
      </c>
      <c r="G16" s="39">
        <f t="shared" si="3"/>
      </c>
      <c r="H16" s="29">
        <f t="shared" si="6"/>
      </c>
      <c r="I16" s="31"/>
      <c r="J16" s="45">
        <f t="shared" si="4"/>
      </c>
    </row>
    <row r="17" spans="2:10" ht="18" customHeight="1">
      <c r="B17" s="19">
        <f t="shared" si="5"/>
        <v>40611</v>
      </c>
      <c r="C17" s="21" t="str">
        <f t="shared" si="0"/>
        <v>水</v>
      </c>
      <c r="D17" s="35">
        <f t="shared" si="1"/>
      </c>
      <c r="E17" s="35">
        <f t="shared" si="2"/>
      </c>
      <c r="F17" s="34">
        <f t="shared" si="7"/>
        <v>0</v>
      </c>
      <c r="G17" s="39">
        <f t="shared" si="3"/>
      </c>
      <c r="H17" s="29">
        <f t="shared" si="6"/>
      </c>
      <c r="I17" s="31"/>
      <c r="J17" s="45">
        <f t="shared" si="4"/>
      </c>
    </row>
    <row r="18" spans="2:10" ht="18" customHeight="1">
      <c r="B18" s="19">
        <f t="shared" si="5"/>
        <v>40612</v>
      </c>
      <c r="C18" s="21" t="str">
        <f t="shared" si="0"/>
        <v>木</v>
      </c>
      <c r="D18" s="35">
        <f t="shared" si="1"/>
      </c>
      <c r="E18" s="35">
        <f t="shared" si="2"/>
      </c>
      <c r="F18" s="34">
        <f t="shared" si="7"/>
        <v>0</v>
      </c>
      <c r="G18" s="39">
        <f t="shared" si="3"/>
      </c>
      <c r="H18" s="29">
        <f t="shared" si="6"/>
      </c>
      <c r="I18" s="31"/>
      <c r="J18" s="45">
        <f t="shared" si="4"/>
      </c>
    </row>
    <row r="19" spans="2:10" ht="18" customHeight="1">
      <c r="B19" s="19">
        <f t="shared" si="5"/>
        <v>40613</v>
      </c>
      <c r="C19" s="21" t="str">
        <f t="shared" si="0"/>
        <v>金</v>
      </c>
      <c r="D19" s="35">
        <f t="shared" si="1"/>
      </c>
      <c r="E19" s="35">
        <f t="shared" si="2"/>
      </c>
      <c r="F19" s="34">
        <f t="shared" si="7"/>
        <v>0</v>
      </c>
      <c r="G19" s="39">
        <f t="shared" si="3"/>
      </c>
      <c r="H19" s="29">
        <f t="shared" si="6"/>
      </c>
      <c r="I19" s="31"/>
      <c r="J19" s="45">
        <f t="shared" si="4"/>
      </c>
    </row>
    <row r="20" spans="2:10" ht="18" customHeight="1">
      <c r="B20" s="19">
        <f t="shared" si="5"/>
        <v>40614</v>
      </c>
      <c r="C20" s="21" t="str">
        <f t="shared" si="0"/>
        <v>土</v>
      </c>
      <c r="D20" s="35">
        <f t="shared" si="1"/>
      </c>
      <c r="E20" s="35">
        <f t="shared" si="2"/>
      </c>
      <c r="F20" s="34">
        <f t="shared" si="7"/>
        <v>0</v>
      </c>
      <c r="G20" s="39">
        <f t="shared" si="3"/>
      </c>
      <c r="H20" s="29">
        <f t="shared" si="6"/>
      </c>
      <c r="I20" s="31"/>
      <c r="J20" s="45">
        <f t="shared" si="4"/>
      </c>
    </row>
    <row r="21" spans="2:10" ht="18" customHeight="1">
      <c r="B21" s="19">
        <f t="shared" si="5"/>
        <v>40615</v>
      </c>
      <c r="C21" s="21" t="str">
        <f t="shared" si="0"/>
        <v>日</v>
      </c>
      <c r="D21" s="35">
        <f t="shared" si="1"/>
      </c>
      <c r="E21" s="35">
        <f t="shared" si="2"/>
      </c>
      <c r="F21" s="34">
        <f t="shared" si="7"/>
        <v>0</v>
      </c>
      <c r="G21" s="39">
        <f t="shared" si="3"/>
      </c>
      <c r="H21" s="29">
        <f t="shared" si="6"/>
      </c>
      <c r="I21" s="31"/>
      <c r="J21" s="45">
        <f t="shared" si="4"/>
      </c>
    </row>
    <row r="22" spans="2:10" ht="18" customHeight="1">
      <c r="B22" s="19">
        <f t="shared" si="5"/>
        <v>40616</v>
      </c>
      <c r="C22" s="21" t="str">
        <f t="shared" si="0"/>
        <v>月</v>
      </c>
      <c r="D22" s="35">
        <f t="shared" si="1"/>
      </c>
      <c r="E22" s="35">
        <f t="shared" si="2"/>
      </c>
      <c r="F22" s="34">
        <f t="shared" si="7"/>
        <v>0</v>
      </c>
      <c r="G22" s="39">
        <f t="shared" si="3"/>
      </c>
      <c r="H22" s="29">
        <f t="shared" si="6"/>
      </c>
      <c r="I22" s="31"/>
      <c r="J22" s="45">
        <f t="shared" si="4"/>
      </c>
    </row>
    <row r="23" spans="2:10" ht="18" customHeight="1">
      <c r="B23" s="19">
        <f t="shared" si="5"/>
        <v>40617</v>
      </c>
      <c r="C23" s="21" t="str">
        <f t="shared" si="0"/>
        <v>火</v>
      </c>
      <c r="D23" s="35">
        <f t="shared" si="1"/>
      </c>
      <c r="E23" s="35">
        <f t="shared" si="2"/>
      </c>
      <c r="F23" s="34">
        <f t="shared" si="7"/>
        <v>0</v>
      </c>
      <c r="G23" s="39">
        <f t="shared" si="3"/>
      </c>
      <c r="H23" s="29">
        <f t="shared" si="6"/>
      </c>
      <c r="I23" s="31"/>
      <c r="J23" s="45">
        <f t="shared" si="4"/>
      </c>
    </row>
    <row r="24" spans="2:10" ht="18" customHeight="1">
      <c r="B24" s="19">
        <f t="shared" si="5"/>
        <v>40618</v>
      </c>
      <c r="C24" s="21" t="str">
        <f t="shared" si="0"/>
        <v>水</v>
      </c>
      <c r="D24" s="35">
        <f t="shared" si="1"/>
      </c>
      <c r="E24" s="35">
        <f t="shared" si="2"/>
      </c>
      <c r="F24" s="34">
        <f t="shared" si="7"/>
        <v>0</v>
      </c>
      <c r="G24" s="39">
        <f t="shared" si="3"/>
      </c>
      <c r="H24" s="29">
        <f t="shared" si="6"/>
      </c>
      <c r="I24" s="31"/>
      <c r="J24" s="45">
        <f t="shared" si="4"/>
      </c>
    </row>
    <row r="25" spans="2:10" ht="18" customHeight="1">
      <c r="B25" s="19">
        <f t="shared" si="5"/>
        <v>40619</v>
      </c>
      <c r="C25" s="21" t="str">
        <f t="shared" si="0"/>
        <v>木</v>
      </c>
      <c r="D25" s="35">
        <f t="shared" si="1"/>
      </c>
      <c r="E25" s="35">
        <f t="shared" si="2"/>
      </c>
      <c r="F25" s="34">
        <f t="shared" si="7"/>
        <v>0</v>
      </c>
      <c r="G25" s="39">
        <f t="shared" si="3"/>
      </c>
      <c r="H25" s="29">
        <f t="shared" si="6"/>
      </c>
      <c r="I25" s="31"/>
      <c r="J25" s="45">
        <f t="shared" si="4"/>
      </c>
    </row>
    <row r="26" spans="2:10" ht="18" customHeight="1">
      <c r="B26" s="19">
        <f t="shared" si="5"/>
        <v>40620</v>
      </c>
      <c r="C26" s="21" t="str">
        <f t="shared" si="0"/>
        <v>金</v>
      </c>
      <c r="D26" s="35">
        <f t="shared" si="1"/>
      </c>
      <c r="E26" s="35">
        <f t="shared" si="2"/>
      </c>
      <c r="F26" s="34">
        <f t="shared" si="7"/>
        <v>0</v>
      </c>
      <c r="G26" s="39">
        <f t="shared" si="3"/>
      </c>
      <c r="H26" s="29">
        <f t="shared" si="6"/>
      </c>
      <c r="I26" s="31"/>
      <c r="J26" s="45">
        <f t="shared" si="4"/>
      </c>
    </row>
    <row r="27" spans="2:10" ht="18" customHeight="1">
      <c r="B27" s="19">
        <f t="shared" si="5"/>
        <v>40621</v>
      </c>
      <c r="C27" s="21" t="str">
        <f t="shared" si="0"/>
        <v>土</v>
      </c>
      <c r="D27" s="35">
        <f t="shared" si="1"/>
      </c>
      <c r="E27" s="35">
        <f t="shared" si="2"/>
      </c>
      <c r="F27" s="34">
        <f t="shared" si="7"/>
        <v>0</v>
      </c>
      <c r="G27" s="39">
        <f t="shared" si="3"/>
      </c>
      <c r="H27" s="29">
        <f t="shared" si="6"/>
      </c>
      <c r="I27" s="31"/>
      <c r="J27" s="45">
        <f t="shared" si="4"/>
      </c>
    </row>
    <row r="28" spans="2:10" ht="18" customHeight="1">
      <c r="B28" s="19">
        <f t="shared" si="5"/>
        <v>40622</v>
      </c>
      <c r="C28" s="21" t="str">
        <f t="shared" si="0"/>
        <v>日</v>
      </c>
      <c r="D28" s="35">
        <f t="shared" si="1"/>
      </c>
      <c r="E28" s="35">
        <f t="shared" si="2"/>
      </c>
      <c r="F28" s="34">
        <f t="shared" si="7"/>
        <v>0</v>
      </c>
      <c r="G28" s="39">
        <f t="shared" si="3"/>
      </c>
      <c r="H28" s="29">
        <f t="shared" si="6"/>
      </c>
      <c r="I28" s="31"/>
      <c r="J28" s="45">
        <f t="shared" si="4"/>
      </c>
    </row>
    <row r="29" spans="2:10" ht="18" customHeight="1">
      <c r="B29" s="19">
        <f t="shared" si="5"/>
        <v>40623</v>
      </c>
      <c r="C29" s="21" t="str">
        <f t="shared" si="0"/>
        <v>休</v>
      </c>
      <c r="D29" s="35">
        <f t="shared" si="1"/>
      </c>
      <c r="E29" s="35">
        <f t="shared" si="2"/>
      </c>
      <c r="F29" s="34">
        <f t="shared" si="7"/>
        <v>0</v>
      </c>
      <c r="G29" s="39">
        <f t="shared" si="3"/>
      </c>
      <c r="H29" s="29">
        <f t="shared" si="6"/>
      </c>
      <c r="I29" s="31"/>
      <c r="J29" s="45" t="str">
        <f t="shared" si="4"/>
        <v>春分の日</v>
      </c>
    </row>
    <row r="30" spans="2:10" ht="18" customHeight="1">
      <c r="B30" s="19">
        <f t="shared" si="5"/>
        <v>40624</v>
      </c>
      <c r="C30" s="21" t="str">
        <f t="shared" si="0"/>
        <v>火</v>
      </c>
      <c r="D30" s="35">
        <f t="shared" si="1"/>
      </c>
      <c r="E30" s="35">
        <f t="shared" si="2"/>
      </c>
      <c r="F30" s="34">
        <f t="shared" si="7"/>
        <v>0</v>
      </c>
      <c r="G30" s="39">
        <f t="shared" si="3"/>
      </c>
      <c r="H30" s="29">
        <f t="shared" si="6"/>
      </c>
      <c r="I30" s="31"/>
      <c r="J30" s="45">
        <f t="shared" si="4"/>
      </c>
    </row>
    <row r="31" spans="2:10" ht="18" customHeight="1">
      <c r="B31" s="19">
        <f t="shared" si="5"/>
        <v>40625</v>
      </c>
      <c r="C31" s="21" t="str">
        <f t="shared" si="0"/>
        <v>水</v>
      </c>
      <c r="D31" s="35">
        <f t="shared" si="1"/>
      </c>
      <c r="E31" s="35">
        <f t="shared" si="2"/>
      </c>
      <c r="F31" s="34">
        <f t="shared" si="7"/>
        <v>0</v>
      </c>
      <c r="G31" s="39">
        <f t="shared" si="3"/>
      </c>
      <c r="H31" s="29">
        <f t="shared" si="6"/>
      </c>
      <c r="I31" s="31"/>
      <c r="J31" s="45">
        <f t="shared" si="4"/>
      </c>
    </row>
    <row r="32" spans="2:10" ht="18" customHeight="1">
      <c r="B32" s="19">
        <f t="shared" si="5"/>
        <v>40626</v>
      </c>
      <c r="C32" s="21" t="str">
        <f t="shared" si="0"/>
        <v>木</v>
      </c>
      <c r="D32" s="35">
        <f t="shared" si="1"/>
      </c>
      <c r="E32" s="35">
        <f t="shared" si="2"/>
      </c>
      <c r="F32" s="34">
        <f t="shared" si="7"/>
        <v>0</v>
      </c>
      <c r="G32" s="39">
        <f t="shared" si="3"/>
      </c>
      <c r="H32" s="29">
        <f t="shared" si="6"/>
      </c>
      <c r="I32" s="31"/>
      <c r="J32" s="45">
        <f t="shared" si="4"/>
      </c>
    </row>
    <row r="33" spans="2:10" ht="18" customHeight="1">
      <c r="B33" s="19">
        <f t="shared" si="5"/>
        <v>40627</v>
      </c>
      <c r="C33" s="21" t="str">
        <f t="shared" si="0"/>
        <v>金</v>
      </c>
      <c r="D33" s="35">
        <f t="shared" si="1"/>
      </c>
      <c r="E33" s="35">
        <f t="shared" si="2"/>
      </c>
      <c r="F33" s="34">
        <f t="shared" si="7"/>
        <v>0</v>
      </c>
      <c r="G33" s="39">
        <f t="shared" si="3"/>
      </c>
      <c r="H33" s="29">
        <f t="shared" si="6"/>
      </c>
      <c r="I33" s="31"/>
      <c r="J33" s="45">
        <f t="shared" si="4"/>
      </c>
    </row>
    <row r="34" spans="2:10" ht="18" customHeight="1">
      <c r="B34" s="19">
        <f t="shared" si="5"/>
        <v>40628</v>
      </c>
      <c r="C34" s="21" t="str">
        <f t="shared" si="0"/>
        <v>土</v>
      </c>
      <c r="D34" s="35">
        <f t="shared" si="1"/>
      </c>
      <c r="E34" s="35">
        <f t="shared" si="2"/>
      </c>
      <c r="F34" s="34">
        <f t="shared" si="7"/>
        <v>0</v>
      </c>
      <c r="G34" s="39">
        <f t="shared" si="3"/>
      </c>
      <c r="H34" s="29">
        <f t="shared" si="6"/>
      </c>
      <c r="I34" s="31"/>
      <c r="J34" s="45">
        <f t="shared" si="4"/>
      </c>
    </row>
    <row r="35" spans="2:10" ht="18" customHeight="1">
      <c r="B35" s="19">
        <f t="shared" si="5"/>
        <v>40629</v>
      </c>
      <c r="C35" s="21" t="str">
        <f t="shared" si="0"/>
        <v>日</v>
      </c>
      <c r="D35" s="35">
        <f t="shared" si="1"/>
      </c>
      <c r="E35" s="35">
        <f t="shared" si="2"/>
      </c>
      <c r="F35" s="34">
        <f t="shared" si="7"/>
        <v>0</v>
      </c>
      <c r="G35" s="39">
        <f t="shared" si="3"/>
      </c>
      <c r="H35" s="29">
        <f t="shared" si="6"/>
      </c>
      <c r="I35" s="31"/>
      <c r="J35" s="45">
        <f t="shared" si="4"/>
      </c>
    </row>
    <row r="36" spans="2:10" ht="18" customHeight="1">
      <c r="B36" s="19">
        <f t="shared" si="5"/>
        <v>40630</v>
      </c>
      <c r="C36" s="21" t="str">
        <f t="shared" si="0"/>
        <v>月</v>
      </c>
      <c r="D36" s="35">
        <f t="shared" si="1"/>
      </c>
      <c r="E36" s="35">
        <f t="shared" si="2"/>
      </c>
      <c r="F36" s="34">
        <f t="shared" si="7"/>
        <v>0</v>
      </c>
      <c r="G36" s="39">
        <f t="shared" si="3"/>
      </c>
      <c r="H36" s="29">
        <f t="shared" si="6"/>
      </c>
      <c r="I36" s="31"/>
      <c r="J36" s="45">
        <f t="shared" si="4"/>
      </c>
    </row>
    <row r="37" spans="2:10" ht="18" customHeight="1">
      <c r="B37" s="19">
        <f>IF(MONTH(B36+1)&lt;&gt;$B$3,"",B36+1)</f>
        <v>40631</v>
      </c>
      <c r="C37" s="21" t="str">
        <f t="shared" si="0"/>
        <v>火</v>
      </c>
      <c r="D37" s="35">
        <f t="shared" si="1"/>
      </c>
      <c r="E37" s="35">
        <f t="shared" si="2"/>
      </c>
      <c r="F37" s="34">
        <f t="shared" si="7"/>
        <v>0</v>
      </c>
      <c r="G37" s="39">
        <f t="shared" si="3"/>
      </c>
      <c r="H37" s="29">
        <f t="shared" si="6"/>
      </c>
      <c r="I37" s="31"/>
      <c r="J37" s="45">
        <f t="shared" si="4"/>
      </c>
    </row>
    <row r="38" spans="2:10" ht="18" customHeight="1">
      <c r="B38" s="19">
        <f>IF(MONTH(B37+1)&lt;&gt;$B$3,"",B37+1)</f>
        <v>40632</v>
      </c>
      <c r="C38" s="21" t="str">
        <f t="shared" si="0"/>
        <v>水</v>
      </c>
      <c r="D38" s="35">
        <f t="shared" si="1"/>
      </c>
      <c r="E38" s="35">
        <f t="shared" si="2"/>
      </c>
      <c r="F38" s="34">
        <f t="shared" si="7"/>
        <v>0</v>
      </c>
      <c r="G38" s="39">
        <f t="shared" si="3"/>
      </c>
      <c r="H38" s="29">
        <f t="shared" si="6"/>
      </c>
      <c r="I38" s="31"/>
      <c r="J38" s="45">
        <f t="shared" si="4"/>
      </c>
    </row>
    <row r="39" spans="2:10" ht="18" customHeight="1" thickBot="1">
      <c r="B39" s="19">
        <f>IF(MONTH(B38+1)&lt;&gt;$B$3,"",B38+1)</f>
        <v>40633</v>
      </c>
      <c r="C39" s="21" t="str">
        <f t="shared" si="0"/>
        <v>木</v>
      </c>
      <c r="D39" s="61">
        <f t="shared" si="1"/>
      </c>
      <c r="E39" s="35">
        <f t="shared" si="2"/>
      </c>
      <c r="F39" s="65">
        <f t="shared" si="7"/>
        <v>0</v>
      </c>
      <c r="G39" s="66">
        <f t="shared" si="3"/>
      </c>
      <c r="H39" s="68">
        <f t="shared" si="6"/>
      </c>
      <c r="I39" s="32"/>
      <c r="J39" s="45">
        <f t="shared" si="4"/>
      </c>
    </row>
    <row r="40" spans="2:10" ht="22.5" customHeight="1" thickBot="1" thickTop="1">
      <c r="B40" s="82" t="s">
        <v>33</v>
      </c>
      <c r="C40" s="83"/>
      <c r="D40" s="62">
        <f>SUM(D9:D39)</f>
        <v>0</v>
      </c>
      <c r="E40" s="62">
        <f>SUM(E9:E39)</f>
        <v>0</v>
      </c>
      <c r="F40" s="70">
        <f>SUM(D9:E39)+E5</f>
        <v>0</v>
      </c>
      <c r="G40" s="67"/>
      <c r="H40" s="64"/>
      <c r="I40" s="38"/>
      <c r="J40" s="44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/>
  <dimension ref="B2:L103"/>
  <sheetViews>
    <sheetView workbookViewId="0" topLeftCell="A13">
      <selection activeCell="B2" sqref="B2:C2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80">
        <v>2011</v>
      </c>
      <c r="C2" s="81"/>
      <c r="D2" s="13" t="s">
        <v>0</v>
      </c>
      <c r="G2" s="74" t="str">
        <f>'損益表(一月)'!$G$2</f>
        <v>Alpari(UK) 損益表</v>
      </c>
      <c r="H2" s="75"/>
      <c r="I2" s="75"/>
      <c r="J2" s="76"/>
    </row>
    <row r="3" spans="2:10" s="1" customFormat="1" ht="18" thickBot="1">
      <c r="B3" s="72">
        <v>4</v>
      </c>
      <c r="C3" s="73"/>
      <c r="D3" s="12" t="s">
        <v>27</v>
      </c>
      <c r="E3" s="14"/>
      <c r="F3" s="12"/>
      <c r="G3" s="77"/>
      <c r="H3" s="78"/>
      <c r="I3" s="78"/>
      <c r="J3" s="79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84" t="s">
        <v>34</v>
      </c>
      <c r="C5" s="85"/>
      <c r="D5" s="86"/>
      <c r="E5" s="90">
        <f>'損益表(三月)'!$F$40</f>
        <v>0</v>
      </c>
      <c r="F5" s="91"/>
      <c r="G5" s="41"/>
      <c r="H5" s="42" t="s">
        <v>35</v>
      </c>
      <c r="I5" s="94" t="str">
        <f>'損益表(一月)'!$I$5</f>
        <v>～2011年3月26日 2011年10月30日～</v>
      </c>
      <c r="J5" s="95"/>
    </row>
    <row r="6" spans="2:10" ht="14.25" customHeight="1" thickBot="1">
      <c r="B6" s="87"/>
      <c r="C6" s="88"/>
      <c r="D6" s="89"/>
      <c r="E6" s="92"/>
      <c r="F6" s="93"/>
      <c r="G6" s="41"/>
      <c r="H6" s="43" t="s">
        <v>36</v>
      </c>
      <c r="I6" s="96" t="str">
        <f>'損益表(一月)'!$I$6</f>
        <v>2011年3月27日～2011年10月29日</v>
      </c>
      <c r="J6" s="97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42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40634</v>
      </c>
      <c r="C9" s="21" t="str">
        <f aca="true" t="shared" si="0" ref="C9:C39">IF(ISERROR(VLOOKUP(B9,休日,2,0)),TEXT(B9,"aaa"),VLOOKUP(B9,休日,3,0))</f>
        <v>金</v>
      </c>
      <c r="D9" s="35">
        <f aca="true" t="shared" si="1" ref="D9:D39">IF(ISERROR(VLOOKUP(B9,利益,2,0)),"",VLOOKUP(B9,利益,2,0))</f>
      </c>
      <c r="E9" s="35">
        <f aca="true" t="shared" si="2" ref="E9:E39">IF(ISERROR(VLOOKUP(B9,入金,2,0)),"",VLOOKUP(B9,入金,2,0))</f>
      </c>
      <c r="F9" s="34">
        <f>SUM(D9:E9)+$E$5</f>
        <v>0</v>
      </c>
      <c r="G9" s="39">
        <f aca="true" t="shared" si="3" ref="G9:G38">IF(ISERROR(VLOOKUP(B9,仲値,2,0)),"",VLOOKUP(B9,仲値,2,0))</f>
      </c>
      <c r="H9" s="29">
        <f>IF((G9=""),"",F9*G9)</f>
      </c>
      <c r="I9" s="30"/>
      <c r="J9" s="45">
        <f aca="true" t="shared" si="4" ref="J9:J31">IF(ISERROR(VLOOKUP(B9,休日,2,0)),"",VLOOKUP(B9,休日,2,0))</f>
      </c>
    </row>
    <row r="10" spans="2:10" ht="18" customHeight="1">
      <c r="B10" s="19">
        <f aca="true" t="shared" si="5" ref="B10:B36">B9+1</f>
        <v>40635</v>
      </c>
      <c r="C10" s="21" t="str">
        <f t="shared" si="0"/>
        <v>土</v>
      </c>
      <c r="D10" s="35">
        <f t="shared" si="1"/>
      </c>
      <c r="E10" s="35">
        <f t="shared" si="2"/>
      </c>
      <c r="F10" s="34">
        <f>SUM(D10:E10)+F9</f>
        <v>0</v>
      </c>
      <c r="G10" s="39">
        <f t="shared" si="3"/>
      </c>
      <c r="H10" s="29">
        <f aca="true" t="shared" si="6" ref="H10:H38">IF((G10=""),"",F10*G10)</f>
      </c>
      <c r="I10" s="31"/>
      <c r="J10" s="45">
        <f t="shared" si="4"/>
      </c>
    </row>
    <row r="11" spans="2:10" ht="18" customHeight="1">
      <c r="B11" s="19">
        <f t="shared" si="5"/>
        <v>40636</v>
      </c>
      <c r="C11" s="21" t="str">
        <f t="shared" si="0"/>
        <v>日</v>
      </c>
      <c r="D11" s="35">
        <f t="shared" si="1"/>
      </c>
      <c r="E11" s="35">
        <f t="shared" si="2"/>
      </c>
      <c r="F11" s="34">
        <f aca="true" t="shared" si="7" ref="F11:F38">SUM(D11:E11)+F10</f>
        <v>0</v>
      </c>
      <c r="G11" s="39">
        <f t="shared" si="3"/>
      </c>
      <c r="H11" s="29">
        <f t="shared" si="6"/>
      </c>
      <c r="I11" s="31"/>
      <c r="J11" s="45">
        <f t="shared" si="4"/>
      </c>
    </row>
    <row r="12" spans="2:10" ht="18" customHeight="1">
      <c r="B12" s="19">
        <f t="shared" si="5"/>
        <v>40637</v>
      </c>
      <c r="C12" s="21" t="str">
        <f t="shared" si="0"/>
        <v>月</v>
      </c>
      <c r="D12" s="35">
        <f t="shared" si="1"/>
      </c>
      <c r="E12" s="35">
        <f t="shared" si="2"/>
      </c>
      <c r="F12" s="34">
        <f t="shared" si="7"/>
        <v>0</v>
      </c>
      <c r="G12" s="39">
        <f t="shared" si="3"/>
      </c>
      <c r="H12" s="29">
        <f t="shared" si="6"/>
      </c>
      <c r="I12" s="31"/>
      <c r="J12" s="45">
        <f t="shared" si="4"/>
      </c>
    </row>
    <row r="13" spans="2:10" ht="18" customHeight="1">
      <c r="B13" s="19">
        <f t="shared" si="5"/>
        <v>40638</v>
      </c>
      <c r="C13" s="21" t="str">
        <f t="shared" si="0"/>
        <v>火</v>
      </c>
      <c r="D13" s="35">
        <f t="shared" si="1"/>
      </c>
      <c r="E13" s="35">
        <f t="shared" si="2"/>
      </c>
      <c r="F13" s="34">
        <f t="shared" si="7"/>
        <v>0</v>
      </c>
      <c r="G13" s="39">
        <f t="shared" si="3"/>
      </c>
      <c r="H13" s="29">
        <f t="shared" si="6"/>
      </c>
      <c r="I13" s="31"/>
      <c r="J13" s="45">
        <f t="shared" si="4"/>
      </c>
    </row>
    <row r="14" spans="2:10" ht="18" customHeight="1">
      <c r="B14" s="19">
        <f t="shared" si="5"/>
        <v>40639</v>
      </c>
      <c r="C14" s="21" t="str">
        <f t="shared" si="0"/>
        <v>水</v>
      </c>
      <c r="D14" s="35">
        <f t="shared" si="1"/>
      </c>
      <c r="E14" s="35">
        <f t="shared" si="2"/>
      </c>
      <c r="F14" s="34">
        <f t="shared" si="7"/>
        <v>0</v>
      </c>
      <c r="G14" s="39">
        <f t="shared" si="3"/>
      </c>
      <c r="H14" s="29">
        <f t="shared" si="6"/>
      </c>
      <c r="I14" s="31"/>
      <c r="J14" s="45">
        <f t="shared" si="4"/>
      </c>
    </row>
    <row r="15" spans="2:10" ht="18" customHeight="1">
      <c r="B15" s="19">
        <f t="shared" si="5"/>
        <v>40640</v>
      </c>
      <c r="C15" s="21" t="str">
        <f t="shared" si="0"/>
        <v>木</v>
      </c>
      <c r="D15" s="35">
        <f t="shared" si="1"/>
      </c>
      <c r="E15" s="35">
        <f t="shared" si="2"/>
      </c>
      <c r="F15" s="34">
        <f t="shared" si="7"/>
        <v>0</v>
      </c>
      <c r="G15" s="39">
        <f t="shared" si="3"/>
      </c>
      <c r="H15" s="29">
        <f t="shared" si="6"/>
      </c>
      <c r="I15" s="31"/>
      <c r="J15" s="45">
        <f t="shared" si="4"/>
      </c>
    </row>
    <row r="16" spans="2:10" ht="18" customHeight="1">
      <c r="B16" s="19">
        <f t="shared" si="5"/>
        <v>40641</v>
      </c>
      <c r="C16" s="21" t="str">
        <f t="shared" si="0"/>
        <v>金</v>
      </c>
      <c r="D16" s="35">
        <f t="shared" si="1"/>
      </c>
      <c r="E16" s="35">
        <f t="shared" si="2"/>
      </c>
      <c r="F16" s="34">
        <f t="shared" si="7"/>
        <v>0</v>
      </c>
      <c r="G16" s="39">
        <f t="shared" si="3"/>
      </c>
      <c r="H16" s="29">
        <f t="shared" si="6"/>
      </c>
      <c r="I16" s="31"/>
      <c r="J16" s="45">
        <f t="shared" si="4"/>
      </c>
    </row>
    <row r="17" spans="2:10" ht="18" customHeight="1">
      <c r="B17" s="19">
        <f t="shared" si="5"/>
        <v>40642</v>
      </c>
      <c r="C17" s="21" t="str">
        <f t="shared" si="0"/>
        <v>土</v>
      </c>
      <c r="D17" s="35">
        <f t="shared" si="1"/>
      </c>
      <c r="E17" s="35">
        <f t="shared" si="2"/>
      </c>
      <c r="F17" s="34">
        <f t="shared" si="7"/>
        <v>0</v>
      </c>
      <c r="G17" s="39">
        <f t="shared" si="3"/>
      </c>
      <c r="H17" s="29">
        <f t="shared" si="6"/>
      </c>
      <c r="I17" s="31"/>
      <c r="J17" s="45">
        <f t="shared" si="4"/>
      </c>
    </row>
    <row r="18" spans="2:10" ht="18" customHeight="1">
      <c r="B18" s="19">
        <f t="shared" si="5"/>
        <v>40643</v>
      </c>
      <c r="C18" s="21" t="str">
        <f t="shared" si="0"/>
        <v>日</v>
      </c>
      <c r="D18" s="35">
        <f t="shared" si="1"/>
      </c>
      <c r="E18" s="35">
        <f t="shared" si="2"/>
      </c>
      <c r="F18" s="34">
        <f t="shared" si="7"/>
        <v>0</v>
      </c>
      <c r="G18" s="39">
        <f t="shared" si="3"/>
      </c>
      <c r="H18" s="29">
        <f t="shared" si="6"/>
      </c>
      <c r="I18" s="31"/>
      <c r="J18" s="45">
        <f t="shared" si="4"/>
      </c>
    </row>
    <row r="19" spans="2:10" ht="18" customHeight="1">
      <c r="B19" s="19">
        <f t="shared" si="5"/>
        <v>40644</v>
      </c>
      <c r="C19" s="21" t="str">
        <f t="shared" si="0"/>
        <v>月</v>
      </c>
      <c r="D19" s="35">
        <f t="shared" si="1"/>
      </c>
      <c r="E19" s="35">
        <f t="shared" si="2"/>
      </c>
      <c r="F19" s="34">
        <f t="shared" si="7"/>
        <v>0</v>
      </c>
      <c r="G19" s="39">
        <f t="shared" si="3"/>
      </c>
      <c r="H19" s="29">
        <f t="shared" si="6"/>
      </c>
      <c r="I19" s="31"/>
      <c r="J19" s="45">
        <f t="shared" si="4"/>
      </c>
    </row>
    <row r="20" spans="2:10" ht="18" customHeight="1">
      <c r="B20" s="19">
        <f t="shared" si="5"/>
        <v>40645</v>
      </c>
      <c r="C20" s="21" t="str">
        <f t="shared" si="0"/>
        <v>火</v>
      </c>
      <c r="D20" s="35">
        <f t="shared" si="1"/>
      </c>
      <c r="E20" s="35">
        <f t="shared" si="2"/>
      </c>
      <c r="F20" s="34">
        <f t="shared" si="7"/>
        <v>0</v>
      </c>
      <c r="G20" s="39">
        <f t="shared" si="3"/>
      </c>
      <c r="H20" s="29">
        <f t="shared" si="6"/>
      </c>
      <c r="I20" s="31"/>
      <c r="J20" s="45">
        <f t="shared" si="4"/>
      </c>
    </row>
    <row r="21" spans="2:10" ht="18" customHeight="1">
      <c r="B21" s="19">
        <f t="shared" si="5"/>
        <v>40646</v>
      </c>
      <c r="C21" s="21" t="str">
        <f t="shared" si="0"/>
        <v>水</v>
      </c>
      <c r="D21" s="35">
        <f t="shared" si="1"/>
      </c>
      <c r="E21" s="35">
        <f t="shared" si="2"/>
      </c>
      <c r="F21" s="34">
        <f t="shared" si="7"/>
        <v>0</v>
      </c>
      <c r="G21" s="39">
        <f t="shared" si="3"/>
      </c>
      <c r="H21" s="29">
        <f t="shared" si="6"/>
      </c>
      <c r="I21" s="31"/>
      <c r="J21" s="45">
        <f t="shared" si="4"/>
      </c>
    </row>
    <row r="22" spans="2:10" ht="18" customHeight="1">
      <c r="B22" s="19">
        <f t="shared" si="5"/>
        <v>40647</v>
      </c>
      <c r="C22" s="21" t="str">
        <f t="shared" si="0"/>
        <v>木</v>
      </c>
      <c r="D22" s="35">
        <f t="shared" si="1"/>
      </c>
      <c r="E22" s="35">
        <f t="shared" si="2"/>
      </c>
      <c r="F22" s="34">
        <f t="shared" si="7"/>
        <v>0</v>
      </c>
      <c r="G22" s="39">
        <f t="shared" si="3"/>
      </c>
      <c r="H22" s="29">
        <f t="shared" si="6"/>
      </c>
      <c r="I22" s="31"/>
      <c r="J22" s="45">
        <f t="shared" si="4"/>
      </c>
    </row>
    <row r="23" spans="2:10" ht="18" customHeight="1">
      <c r="B23" s="19">
        <f t="shared" si="5"/>
        <v>40648</v>
      </c>
      <c r="C23" s="21" t="str">
        <f t="shared" si="0"/>
        <v>金</v>
      </c>
      <c r="D23" s="35">
        <f t="shared" si="1"/>
      </c>
      <c r="E23" s="35">
        <f t="shared" si="2"/>
      </c>
      <c r="F23" s="34">
        <f t="shared" si="7"/>
        <v>0</v>
      </c>
      <c r="G23" s="39">
        <f t="shared" si="3"/>
      </c>
      <c r="H23" s="29">
        <f t="shared" si="6"/>
      </c>
      <c r="I23" s="31"/>
      <c r="J23" s="45">
        <f t="shared" si="4"/>
      </c>
    </row>
    <row r="24" spans="2:10" ht="18" customHeight="1">
      <c r="B24" s="19">
        <f t="shared" si="5"/>
        <v>40649</v>
      </c>
      <c r="C24" s="21" t="str">
        <f t="shared" si="0"/>
        <v>土</v>
      </c>
      <c r="D24" s="35">
        <f t="shared" si="1"/>
      </c>
      <c r="E24" s="35">
        <f t="shared" si="2"/>
      </c>
      <c r="F24" s="34">
        <f t="shared" si="7"/>
        <v>0</v>
      </c>
      <c r="G24" s="39">
        <f t="shared" si="3"/>
      </c>
      <c r="H24" s="29">
        <f t="shared" si="6"/>
      </c>
      <c r="I24" s="31"/>
      <c r="J24" s="45">
        <f t="shared" si="4"/>
      </c>
    </row>
    <row r="25" spans="2:10" ht="18" customHeight="1">
      <c r="B25" s="19">
        <f t="shared" si="5"/>
        <v>40650</v>
      </c>
      <c r="C25" s="21" t="str">
        <f t="shared" si="0"/>
        <v>日</v>
      </c>
      <c r="D25" s="35">
        <f t="shared" si="1"/>
      </c>
      <c r="E25" s="35">
        <f t="shared" si="2"/>
      </c>
      <c r="F25" s="34">
        <f t="shared" si="7"/>
        <v>0</v>
      </c>
      <c r="G25" s="39">
        <f t="shared" si="3"/>
      </c>
      <c r="H25" s="29">
        <f t="shared" si="6"/>
      </c>
      <c r="I25" s="31"/>
      <c r="J25" s="45">
        <f t="shared" si="4"/>
      </c>
    </row>
    <row r="26" spans="2:10" ht="18" customHeight="1">
      <c r="B26" s="19">
        <f t="shared" si="5"/>
        <v>40651</v>
      </c>
      <c r="C26" s="21" t="str">
        <f t="shared" si="0"/>
        <v>月</v>
      </c>
      <c r="D26" s="35">
        <f t="shared" si="1"/>
      </c>
      <c r="E26" s="35">
        <f t="shared" si="2"/>
      </c>
      <c r="F26" s="34">
        <f t="shared" si="7"/>
        <v>0</v>
      </c>
      <c r="G26" s="39">
        <f t="shared" si="3"/>
      </c>
      <c r="H26" s="29">
        <f t="shared" si="6"/>
      </c>
      <c r="I26" s="31"/>
      <c r="J26" s="45">
        <f t="shared" si="4"/>
      </c>
    </row>
    <row r="27" spans="2:10" ht="18" customHeight="1">
      <c r="B27" s="19">
        <f t="shared" si="5"/>
        <v>40652</v>
      </c>
      <c r="C27" s="21" t="str">
        <f t="shared" si="0"/>
        <v>火</v>
      </c>
      <c r="D27" s="35">
        <f t="shared" si="1"/>
      </c>
      <c r="E27" s="35">
        <f t="shared" si="2"/>
      </c>
      <c r="F27" s="34">
        <f t="shared" si="7"/>
        <v>0</v>
      </c>
      <c r="G27" s="39">
        <f t="shared" si="3"/>
      </c>
      <c r="H27" s="29">
        <f t="shared" si="6"/>
      </c>
      <c r="I27" s="31"/>
      <c r="J27" s="45">
        <f t="shared" si="4"/>
      </c>
    </row>
    <row r="28" spans="2:10" ht="18" customHeight="1">
      <c r="B28" s="19">
        <f t="shared" si="5"/>
        <v>40653</v>
      </c>
      <c r="C28" s="21" t="str">
        <f t="shared" si="0"/>
        <v>水</v>
      </c>
      <c r="D28" s="35">
        <f t="shared" si="1"/>
      </c>
      <c r="E28" s="35">
        <f t="shared" si="2"/>
      </c>
      <c r="F28" s="34">
        <f t="shared" si="7"/>
        <v>0</v>
      </c>
      <c r="G28" s="39">
        <f t="shared" si="3"/>
      </c>
      <c r="H28" s="29">
        <f t="shared" si="6"/>
      </c>
      <c r="I28" s="31"/>
      <c r="J28" s="45">
        <f t="shared" si="4"/>
      </c>
    </row>
    <row r="29" spans="2:10" ht="18" customHeight="1">
      <c r="B29" s="19">
        <f t="shared" si="5"/>
        <v>40654</v>
      </c>
      <c r="C29" s="21" t="str">
        <f t="shared" si="0"/>
        <v>木</v>
      </c>
      <c r="D29" s="35">
        <f t="shared" si="1"/>
      </c>
      <c r="E29" s="35">
        <f t="shared" si="2"/>
      </c>
      <c r="F29" s="34">
        <f t="shared" si="7"/>
        <v>0</v>
      </c>
      <c r="G29" s="39">
        <f t="shared" si="3"/>
      </c>
      <c r="H29" s="29">
        <f t="shared" si="6"/>
      </c>
      <c r="I29" s="31"/>
      <c r="J29" s="45">
        <f t="shared" si="4"/>
      </c>
    </row>
    <row r="30" spans="2:10" ht="18" customHeight="1">
      <c r="B30" s="19">
        <f t="shared" si="5"/>
        <v>40655</v>
      </c>
      <c r="C30" s="21" t="str">
        <f t="shared" si="0"/>
        <v>金</v>
      </c>
      <c r="D30" s="35">
        <f t="shared" si="1"/>
      </c>
      <c r="E30" s="35">
        <f t="shared" si="2"/>
      </c>
      <c r="F30" s="34">
        <f t="shared" si="7"/>
        <v>0</v>
      </c>
      <c r="G30" s="39">
        <f t="shared" si="3"/>
      </c>
      <c r="H30" s="29">
        <f t="shared" si="6"/>
      </c>
      <c r="I30" s="31"/>
      <c r="J30" s="45">
        <f t="shared" si="4"/>
      </c>
    </row>
    <row r="31" spans="2:10" ht="18" customHeight="1">
      <c r="B31" s="19">
        <f t="shared" si="5"/>
        <v>40656</v>
      </c>
      <c r="C31" s="21" t="str">
        <f t="shared" si="0"/>
        <v>土</v>
      </c>
      <c r="D31" s="35">
        <f t="shared" si="1"/>
      </c>
      <c r="E31" s="35">
        <f t="shared" si="2"/>
      </c>
      <c r="F31" s="34">
        <f t="shared" si="7"/>
        <v>0</v>
      </c>
      <c r="G31" s="39">
        <f t="shared" si="3"/>
      </c>
      <c r="H31" s="29">
        <f t="shared" si="6"/>
      </c>
      <c r="I31" s="31"/>
      <c r="J31" s="45">
        <f t="shared" si="4"/>
      </c>
    </row>
    <row r="32" spans="2:10" ht="18" customHeight="1">
      <c r="B32" s="19">
        <f t="shared" si="5"/>
        <v>40657</v>
      </c>
      <c r="C32" s="21" t="str">
        <f t="shared" si="0"/>
        <v>日</v>
      </c>
      <c r="D32" s="35">
        <f t="shared" si="1"/>
      </c>
      <c r="E32" s="35">
        <f t="shared" si="2"/>
      </c>
      <c r="F32" s="34">
        <f t="shared" si="7"/>
        <v>0</v>
      </c>
      <c r="G32" s="39">
        <f t="shared" si="3"/>
      </c>
      <c r="H32" s="29">
        <f t="shared" si="6"/>
      </c>
      <c r="I32" s="31"/>
      <c r="J32" s="45">
        <f aca="true" t="shared" si="8" ref="J32:J39">IF(ISERROR(VLOOKUP(B32,休日,2,0)),"",VLOOKUP(B32,休日,2,0))</f>
      </c>
    </row>
    <row r="33" spans="2:10" ht="18" customHeight="1">
      <c r="B33" s="19">
        <f t="shared" si="5"/>
        <v>40658</v>
      </c>
      <c r="C33" s="21" t="str">
        <f t="shared" si="0"/>
        <v>月</v>
      </c>
      <c r="D33" s="35">
        <f t="shared" si="1"/>
      </c>
      <c r="E33" s="35">
        <f t="shared" si="2"/>
      </c>
      <c r="F33" s="34">
        <f t="shared" si="7"/>
        <v>0</v>
      </c>
      <c r="G33" s="39">
        <f t="shared" si="3"/>
      </c>
      <c r="H33" s="29">
        <f t="shared" si="6"/>
      </c>
      <c r="I33" s="31"/>
      <c r="J33" s="45">
        <f t="shared" si="8"/>
      </c>
    </row>
    <row r="34" spans="2:10" ht="18" customHeight="1">
      <c r="B34" s="19">
        <f t="shared" si="5"/>
        <v>40659</v>
      </c>
      <c r="C34" s="21" t="str">
        <f t="shared" si="0"/>
        <v>火</v>
      </c>
      <c r="D34" s="35">
        <f t="shared" si="1"/>
      </c>
      <c r="E34" s="35">
        <f t="shared" si="2"/>
      </c>
      <c r="F34" s="34">
        <f t="shared" si="7"/>
        <v>0</v>
      </c>
      <c r="G34" s="39">
        <f t="shared" si="3"/>
      </c>
      <c r="H34" s="29">
        <f t="shared" si="6"/>
      </c>
      <c r="I34" s="31"/>
      <c r="J34" s="45">
        <f t="shared" si="8"/>
      </c>
    </row>
    <row r="35" spans="2:10" ht="18" customHeight="1">
      <c r="B35" s="19">
        <f t="shared" si="5"/>
        <v>40660</v>
      </c>
      <c r="C35" s="21" t="str">
        <f t="shared" si="0"/>
        <v>水</v>
      </c>
      <c r="D35" s="35">
        <f t="shared" si="1"/>
      </c>
      <c r="E35" s="35">
        <f t="shared" si="2"/>
      </c>
      <c r="F35" s="34">
        <f t="shared" si="7"/>
        <v>0</v>
      </c>
      <c r="G35" s="39">
        <f t="shared" si="3"/>
      </c>
      <c r="H35" s="29">
        <f t="shared" si="6"/>
      </c>
      <c r="I35" s="31"/>
      <c r="J35" s="45">
        <f t="shared" si="8"/>
      </c>
    </row>
    <row r="36" spans="2:10" ht="18" customHeight="1">
      <c r="B36" s="19">
        <f t="shared" si="5"/>
        <v>40661</v>
      </c>
      <c r="C36" s="21" t="str">
        <f t="shared" si="0"/>
        <v>木</v>
      </c>
      <c r="D36" s="35">
        <f t="shared" si="1"/>
      </c>
      <c r="E36" s="35">
        <f t="shared" si="2"/>
      </c>
      <c r="F36" s="34">
        <f t="shared" si="7"/>
        <v>0</v>
      </c>
      <c r="G36" s="39">
        <f t="shared" si="3"/>
      </c>
      <c r="H36" s="29">
        <f t="shared" si="6"/>
      </c>
      <c r="I36" s="31"/>
      <c r="J36" s="45">
        <f t="shared" si="8"/>
      </c>
    </row>
    <row r="37" spans="2:10" ht="18" customHeight="1">
      <c r="B37" s="19">
        <f>IF(MONTH(B36+1)&lt;&gt;$B$3,"",B36+1)</f>
        <v>40662</v>
      </c>
      <c r="C37" s="21" t="str">
        <f t="shared" si="0"/>
        <v>休</v>
      </c>
      <c r="D37" s="35">
        <f t="shared" si="1"/>
      </c>
      <c r="E37" s="35">
        <f t="shared" si="2"/>
      </c>
      <c r="F37" s="34">
        <f t="shared" si="7"/>
        <v>0</v>
      </c>
      <c r="G37" s="39">
        <f t="shared" si="3"/>
      </c>
      <c r="H37" s="29">
        <f t="shared" si="6"/>
      </c>
      <c r="I37" s="31"/>
      <c r="J37" s="45" t="str">
        <f t="shared" si="8"/>
        <v>昭和の日</v>
      </c>
    </row>
    <row r="38" spans="2:10" ht="18" customHeight="1">
      <c r="B38" s="19">
        <f>IF(MONTH(B37+1)&lt;&gt;$B$3,"",B37+1)</f>
        <v>40663</v>
      </c>
      <c r="C38" s="21" t="str">
        <f t="shared" si="0"/>
        <v>土</v>
      </c>
      <c r="D38" s="35">
        <f t="shared" si="1"/>
      </c>
      <c r="E38" s="35">
        <f t="shared" si="2"/>
      </c>
      <c r="F38" s="34">
        <f t="shared" si="7"/>
        <v>0</v>
      </c>
      <c r="G38" s="39">
        <f t="shared" si="3"/>
      </c>
      <c r="H38" s="29">
        <f t="shared" si="6"/>
      </c>
      <c r="I38" s="31"/>
      <c r="J38" s="45">
        <f t="shared" si="8"/>
      </c>
    </row>
    <row r="39" spans="2:10" ht="18" customHeight="1" thickBot="1">
      <c r="B39" s="19">
        <f>IF(MONTH(B38+1)&lt;&gt;$B$3,"",B38+1)</f>
      </c>
      <c r="C39" s="20">
        <f t="shared" si="0"/>
      </c>
      <c r="D39" s="36">
        <f t="shared" si="1"/>
      </c>
      <c r="E39" s="36">
        <f t="shared" si="2"/>
      </c>
      <c r="F39" s="57">
        <f>IF(D39="","",SUM(D39:E39)+F38)</f>
      </c>
      <c r="G39" s="55">
        <f>IF(ISERROR(VLOOKUP(B39,仲値,2,0)),IF($D39="","",0),VLOOKUP(B39,仲値,2,0))</f>
      </c>
      <c r="H39" s="56">
        <f>IF((F39=""),"",F39*G39)</f>
      </c>
      <c r="I39" s="32"/>
      <c r="J39" s="45">
        <f t="shared" si="8"/>
      </c>
    </row>
    <row r="40" spans="2:10" ht="22.5" customHeight="1" thickBot="1" thickTop="1">
      <c r="B40" s="82" t="s">
        <v>33</v>
      </c>
      <c r="C40" s="98"/>
      <c r="D40" s="33">
        <f>SUM(D9:D39)</f>
        <v>0</v>
      </c>
      <c r="E40" s="33">
        <f>SUM(E9:E39)</f>
        <v>0</v>
      </c>
      <c r="F40" s="71">
        <f>SUM(D9:E39)+E5</f>
        <v>0</v>
      </c>
      <c r="G40" s="40"/>
      <c r="H40" s="37"/>
      <c r="I40" s="38"/>
      <c r="J40" s="44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B2:L103"/>
  <sheetViews>
    <sheetView workbookViewId="0" topLeftCell="A7">
      <selection activeCell="B2" sqref="B2:C2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80">
        <v>2011</v>
      </c>
      <c r="C2" s="81"/>
      <c r="D2" s="13" t="s">
        <v>0</v>
      </c>
      <c r="G2" s="74" t="str">
        <f>'損益表(一月)'!$G$2</f>
        <v>Alpari(UK) 損益表</v>
      </c>
      <c r="H2" s="75"/>
      <c r="I2" s="75"/>
      <c r="J2" s="76"/>
    </row>
    <row r="3" spans="2:10" s="1" customFormat="1" ht="18" thickBot="1">
      <c r="B3" s="72">
        <v>5</v>
      </c>
      <c r="C3" s="73"/>
      <c r="D3" s="12" t="s">
        <v>27</v>
      </c>
      <c r="E3" s="14"/>
      <c r="F3" s="12"/>
      <c r="G3" s="77"/>
      <c r="H3" s="78"/>
      <c r="I3" s="78"/>
      <c r="J3" s="79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84" t="s">
        <v>34</v>
      </c>
      <c r="C5" s="85"/>
      <c r="D5" s="86"/>
      <c r="E5" s="90">
        <f>'損益表(四月)'!$F$40</f>
        <v>0</v>
      </c>
      <c r="F5" s="91"/>
      <c r="G5" s="41"/>
      <c r="H5" s="42" t="s">
        <v>35</v>
      </c>
      <c r="I5" s="94" t="str">
        <f>'損益表(一月)'!$I$5</f>
        <v>～2011年3月26日 2011年10月30日～</v>
      </c>
      <c r="J5" s="95"/>
    </row>
    <row r="6" spans="2:10" ht="14.25" customHeight="1" thickBot="1">
      <c r="B6" s="87"/>
      <c r="C6" s="88"/>
      <c r="D6" s="89"/>
      <c r="E6" s="92"/>
      <c r="F6" s="93"/>
      <c r="G6" s="41"/>
      <c r="H6" s="43" t="s">
        <v>36</v>
      </c>
      <c r="I6" s="96" t="str">
        <f>'損益表(一月)'!$I$6</f>
        <v>2011年3月27日～2011年10月29日</v>
      </c>
      <c r="J6" s="97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44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40664</v>
      </c>
      <c r="C9" s="21" t="str">
        <f aca="true" t="shared" si="0" ref="C9:C39">IF(ISERROR(VLOOKUP(B9,休日,2,0)),TEXT(B9,"aaa"),VLOOKUP(B9,休日,3,0))</f>
        <v>日</v>
      </c>
      <c r="D9" s="35">
        <f aca="true" t="shared" si="1" ref="D9:D39">IF(ISERROR(VLOOKUP(B9,利益,2,0)),"",VLOOKUP(B9,利益,2,0))</f>
      </c>
      <c r="E9" s="35">
        <f aca="true" t="shared" si="2" ref="E9:E39">IF(ISERROR(VLOOKUP(B9,入金,2,0)),"",VLOOKUP(B9,入金,2,0))</f>
      </c>
      <c r="F9" s="34">
        <f>SUM(D9:E9)+$E$5</f>
        <v>0</v>
      </c>
      <c r="G9" s="39">
        <f aca="true" t="shared" si="3" ref="G9:G39">IF(ISERROR(VLOOKUP(B9,仲値,2,0)),"",VLOOKUP(B9,仲値,2,0))</f>
      </c>
      <c r="H9" s="29">
        <f>IF((G9=""),"",F9*G9)</f>
      </c>
      <c r="I9" s="30"/>
      <c r="J9" s="45">
        <f aca="true" t="shared" si="4" ref="J9:J34">IF(ISERROR(VLOOKUP(B9,休日,2,0)),"",VLOOKUP(B9,休日,2,0))</f>
      </c>
    </row>
    <row r="10" spans="2:10" ht="18" customHeight="1">
      <c r="B10" s="19">
        <f aca="true" t="shared" si="5" ref="B10:B36">B9+1</f>
        <v>40665</v>
      </c>
      <c r="C10" s="21" t="str">
        <f t="shared" si="0"/>
        <v>月</v>
      </c>
      <c r="D10" s="35">
        <f t="shared" si="1"/>
      </c>
      <c r="E10" s="35">
        <f t="shared" si="2"/>
      </c>
      <c r="F10" s="34">
        <f>SUM(D10:E10)+F9</f>
        <v>0</v>
      </c>
      <c r="G10" s="39">
        <f t="shared" si="3"/>
      </c>
      <c r="H10" s="29">
        <f aca="true" t="shared" si="6" ref="H10:H39">IF((G10=""),"",F10*G10)</f>
      </c>
      <c r="I10" s="31"/>
      <c r="J10" s="45">
        <f t="shared" si="4"/>
      </c>
    </row>
    <row r="11" spans="2:10" ht="18" customHeight="1">
      <c r="B11" s="19">
        <f t="shared" si="5"/>
        <v>40666</v>
      </c>
      <c r="C11" s="21" t="str">
        <f t="shared" si="0"/>
        <v>休</v>
      </c>
      <c r="D11" s="35">
        <f t="shared" si="1"/>
      </c>
      <c r="E11" s="35">
        <f t="shared" si="2"/>
      </c>
      <c r="F11" s="34">
        <f aca="true" t="shared" si="7" ref="F11:F39">SUM(D11:E11)+F10</f>
        <v>0</v>
      </c>
      <c r="G11" s="39">
        <f t="shared" si="3"/>
      </c>
      <c r="H11" s="29">
        <f t="shared" si="6"/>
      </c>
      <c r="I11" s="31"/>
      <c r="J11" s="45" t="str">
        <f t="shared" si="4"/>
        <v>憲法記念日</v>
      </c>
    </row>
    <row r="12" spans="2:10" ht="18" customHeight="1">
      <c r="B12" s="19">
        <f t="shared" si="5"/>
        <v>40667</v>
      </c>
      <c r="C12" s="21" t="str">
        <f t="shared" si="0"/>
        <v>休</v>
      </c>
      <c r="D12" s="35">
        <f t="shared" si="1"/>
      </c>
      <c r="E12" s="35">
        <f t="shared" si="2"/>
      </c>
      <c r="F12" s="34">
        <f t="shared" si="7"/>
        <v>0</v>
      </c>
      <c r="G12" s="39">
        <f t="shared" si="3"/>
      </c>
      <c r="H12" s="29">
        <f t="shared" si="6"/>
      </c>
      <c r="I12" s="31"/>
      <c r="J12" s="45" t="str">
        <f t="shared" si="4"/>
        <v>みどりの日</v>
      </c>
    </row>
    <row r="13" spans="2:10" ht="18" customHeight="1">
      <c r="B13" s="19">
        <f t="shared" si="5"/>
        <v>40668</v>
      </c>
      <c r="C13" s="21" t="str">
        <f t="shared" si="0"/>
        <v>休</v>
      </c>
      <c r="D13" s="35">
        <f t="shared" si="1"/>
      </c>
      <c r="E13" s="35">
        <f t="shared" si="2"/>
      </c>
      <c r="F13" s="34">
        <f t="shared" si="7"/>
        <v>0</v>
      </c>
      <c r="G13" s="39">
        <f t="shared" si="3"/>
      </c>
      <c r="H13" s="29">
        <f t="shared" si="6"/>
      </c>
      <c r="I13" s="31"/>
      <c r="J13" s="45" t="str">
        <f t="shared" si="4"/>
        <v>こどもの日</v>
      </c>
    </row>
    <row r="14" spans="2:10" ht="18" customHeight="1">
      <c r="B14" s="19">
        <f t="shared" si="5"/>
        <v>40669</v>
      </c>
      <c r="C14" s="21" t="str">
        <f t="shared" si="0"/>
        <v>金</v>
      </c>
      <c r="D14" s="35">
        <f t="shared" si="1"/>
      </c>
      <c r="E14" s="35">
        <f t="shared" si="2"/>
      </c>
      <c r="F14" s="34">
        <f t="shared" si="7"/>
        <v>0</v>
      </c>
      <c r="G14" s="39">
        <f t="shared" si="3"/>
      </c>
      <c r="H14" s="29">
        <f t="shared" si="6"/>
      </c>
      <c r="I14" s="31"/>
      <c r="J14" s="45">
        <f t="shared" si="4"/>
      </c>
    </row>
    <row r="15" spans="2:10" ht="18" customHeight="1">
      <c r="B15" s="19">
        <f t="shared" si="5"/>
        <v>40670</v>
      </c>
      <c r="C15" s="21" t="str">
        <f t="shared" si="0"/>
        <v>土</v>
      </c>
      <c r="D15" s="35">
        <f t="shared" si="1"/>
      </c>
      <c r="E15" s="35">
        <f t="shared" si="2"/>
      </c>
      <c r="F15" s="34">
        <f t="shared" si="7"/>
        <v>0</v>
      </c>
      <c r="G15" s="39">
        <f t="shared" si="3"/>
      </c>
      <c r="H15" s="29">
        <f t="shared" si="6"/>
      </c>
      <c r="I15" s="31"/>
      <c r="J15" s="45">
        <f t="shared" si="4"/>
      </c>
    </row>
    <row r="16" spans="2:10" ht="18" customHeight="1">
      <c r="B16" s="19">
        <f t="shared" si="5"/>
        <v>40671</v>
      </c>
      <c r="C16" s="21" t="str">
        <f t="shared" si="0"/>
        <v>日</v>
      </c>
      <c r="D16" s="35">
        <f t="shared" si="1"/>
      </c>
      <c r="E16" s="35">
        <f t="shared" si="2"/>
      </c>
      <c r="F16" s="34">
        <f t="shared" si="7"/>
        <v>0</v>
      </c>
      <c r="G16" s="39">
        <f t="shared" si="3"/>
      </c>
      <c r="H16" s="29">
        <f t="shared" si="6"/>
      </c>
      <c r="I16" s="31"/>
      <c r="J16" s="45">
        <f t="shared" si="4"/>
      </c>
    </row>
    <row r="17" spans="2:10" ht="18" customHeight="1">
      <c r="B17" s="19">
        <f t="shared" si="5"/>
        <v>40672</v>
      </c>
      <c r="C17" s="21" t="str">
        <f t="shared" si="0"/>
        <v>月</v>
      </c>
      <c r="D17" s="35">
        <f t="shared" si="1"/>
      </c>
      <c r="E17" s="35">
        <f t="shared" si="2"/>
      </c>
      <c r="F17" s="34">
        <f t="shared" si="7"/>
        <v>0</v>
      </c>
      <c r="G17" s="39">
        <f t="shared" si="3"/>
      </c>
      <c r="H17" s="29">
        <f t="shared" si="6"/>
      </c>
      <c r="I17" s="31"/>
      <c r="J17" s="45">
        <f t="shared" si="4"/>
      </c>
    </row>
    <row r="18" spans="2:10" ht="18" customHeight="1">
      <c r="B18" s="19">
        <f t="shared" si="5"/>
        <v>40673</v>
      </c>
      <c r="C18" s="21" t="str">
        <f t="shared" si="0"/>
        <v>火</v>
      </c>
      <c r="D18" s="35">
        <f t="shared" si="1"/>
      </c>
      <c r="E18" s="35">
        <f t="shared" si="2"/>
      </c>
      <c r="F18" s="34">
        <f t="shared" si="7"/>
        <v>0</v>
      </c>
      <c r="G18" s="39">
        <f t="shared" si="3"/>
      </c>
      <c r="H18" s="29">
        <f t="shared" si="6"/>
      </c>
      <c r="I18" s="31"/>
      <c r="J18" s="45">
        <f t="shared" si="4"/>
      </c>
    </row>
    <row r="19" spans="2:10" ht="18" customHeight="1">
      <c r="B19" s="19">
        <f t="shared" si="5"/>
        <v>40674</v>
      </c>
      <c r="C19" s="21" t="str">
        <f t="shared" si="0"/>
        <v>水</v>
      </c>
      <c r="D19" s="35">
        <f t="shared" si="1"/>
      </c>
      <c r="E19" s="35">
        <f t="shared" si="2"/>
      </c>
      <c r="F19" s="34">
        <f t="shared" si="7"/>
        <v>0</v>
      </c>
      <c r="G19" s="39">
        <f t="shared" si="3"/>
      </c>
      <c r="H19" s="29">
        <f t="shared" si="6"/>
      </c>
      <c r="I19" s="31"/>
      <c r="J19" s="45">
        <f t="shared" si="4"/>
      </c>
    </row>
    <row r="20" spans="2:10" ht="18" customHeight="1">
      <c r="B20" s="19">
        <f t="shared" si="5"/>
        <v>40675</v>
      </c>
      <c r="C20" s="21" t="str">
        <f t="shared" si="0"/>
        <v>木</v>
      </c>
      <c r="D20" s="35">
        <f t="shared" si="1"/>
      </c>
      <c r="E20" s="35">
        <f t="shared" si="2"/>
      </c>
      <c r="F20" s="34">
        <f t="shared" si="7"/>
        <v>0</v>
      </c>
      <c r="G20" s="39">
        <f t="shared" si="3"/>
      </c>
      <c r="H20" s="29">
        <f t="shared" si="6"/>
      </c>
      <c r="I20" s="31"/>
      <c r="J20" s="45">
        <f t="shared" si="4"/>
      </c>
    </row>
    <row r="21" spans="2:10" ht="18" customHeight="1">
      <c r="B21" s="19">
        <f t="shared" si="5"/>
        <v>40676</v>
      </c>
      <c r="C21" s="21" t="str">
        <f t="shared" si="0"/>
        <v>金</v>
      </c>
      <c r="D21" s="35">
        <f t="shared" si="1"/>
      </c>
      <c r="E21" s="35">
        <f t="shared" si="2"/>
      </c>
      <c r="F21" s="34">
        <f t="shared" si="7"/>
        <v>0</v>
      </c>
      <c r="G21" s="39">
        <f t="shared" si="3"/>
      </c>
      <c r="H21" s="29">
        <f t="shared" si="6"/>
      </c>
      <c r="I21" s="31"/>
      <c r="J21" s="45">
        <f t="shared" si="4"/>
      </c>
    </row>
    <row r="22" spans="2:10" ht="18" customHeight="1">
      <c r="B22" s="19">
        <f t="shared" si="5"/>
        <v>40677</v>
      </c>
      <c r="C22" s="21" t="str">
        <f t="shared" si="0"/>
        <v>土</v>
      </c>
      <c r="D22" s="35">
        <f t="shared" si="1"/>
      </c>
      <c r="E22" s="35">
        <f t="shared" si="2"/>
      </c>
      <c r="F22" s="34">
        <f t="shared" si="7"/>
        <v>0</v>
      </c>
      <c r="G22" s="39">
        <f t="shared" si="3"/>
      </c>
      <c r="H22" s="29">
        <f t="shared" si="6"/>
      </c>
      <c r="I22" s="31"/>
      <c r="J22" s="45">
        <f t="shared" si="4"/>
      </c>
    </row>
    <row r="23" spans="2:10" ht="18" customHeight="1">
      <c r="B23" s="19">
        <f t="shared" si="5"/>
        <v>40678</v>
      </c>
      <c r="C23" s="21" t="str">
        <f t="shared" si="0"/>
        <v>日</v>
      </c>
      <c r="D23" s="35">
        <f t="shared" si="1"/>
      </c>
      <c r="E23" s="35">
        <f t="shared" si="2"/>
      </c>
      <c r="F23" s="34">
        <f t="shared" si="7"/>
        <v>0</v>
      </c>
      <c r="G23" s="39">
        <f t="shared" si="3"/>
      </c>
      <c r="H23" s="29">
        <f t="shared" si="6"/>
      </c>
      <c r="I23" s="31"/>
      <c r="J23" s="45">
        <f t="shared" si="4"/>
      </c>
    </row>
    <row r="24" spans="2:10" ht="18" customHeight="1">
      <c r="B24" s="19">
        <f t="shared" si="5"/>
        <v>40679</v>
      </c>
      <c r="C24" s="21" t="str">
        <f t="shared" si="0"/>
        <v>月</v>
      </c>
      <c r="D24" s="35">
        <f t="shared" si="1"/>
      </c>
      <c r="E24" s="35">
        <f t="shared" si="2"/>
      </c>
      <c r="F24" s="34">
        <f t="shared" si="7"/>
        <v>0</v>
      </c>
      <c r="G24" s="39">
        <f t="shared" si="3"/>
      </c>
      <c r="H24" s="29">
        <f t="shared" si="6"/>
      </c>
      <c r="I24" s="31"/>
      <c r="J24" s="45">
        <f t="shared" si="4"/>
      </c>
    </row>
    <row r="25" spans="2:10" ht="18" customHeight="1">
      <c r="B25" s="19">
        <f t="shared" si="5"/>
        <v>40680</v>
      </c>
      <c r="C25" s="21" t="str">
        <f t="shared" si="0"/>
        <v>火</v>
      </c>
      <c r="D25" s="35">
        <f t="shared" si="1"/>
      </c>
      <c r="E25" s="35">
        <f t="shared" si="2"/>
      </c>
      <c r="F25" s="34">
        <f t="shared" si="7"/>
        <v>0</v>
      </c>
      <c r="G25" s="39">
        <f t="shared" si="3"/>
      </c>
      <c r="H25" s="29">
        <f t="shared" si="6"/>
      </c>
      <c r="I25" s="31"/>
      <c r="J25" s="45">
        <f t="shared" si="4"/>
      </c>
    </row>
    <row r="26" spans="2:10" ht="18" customHeight="1">
      <c r="B26" s="19">
        <f t="shared" si="5"/>
        <v>40681</v>
      </c>
      <c r="C26" s="21" t="str">
        <f t="shared" si="0"/>
        <v>水</v>
      </c>
      <c r="D26" s="35">
        <f t="shared" si="1"/>
      </c>
      <c r="E26" s="35">
        <f t="shared" si="2"/>
      </c>
      <c r="F26" s="34">
        <f t="shared" si="7"/>
        <v>0</v>
      </c>
      <c r="G26" s="39">
        <f t="shared" si="3"/>
      </c>
      <c r="H26" s="29">
        <f t="shared" si="6"/>
      </c>
      <c r="I26" s="31"/>
      <c r="J26" s="45">
        <f t="shared" si="4"/>
      </c>
    </row>
    <row r="27" spans="2:10" ht="18" customHeight="1">
      <c r="B27" s="19">
        <f t="shared" si="5"/>
        <v>40682</v>
      </c>
      <c r="C27" s="21" t="str">
        <f t="shared" si="0"/>
        <v>木</v>
      </c>
      <c r="D27" s="35">
        <f t="shared" si="1"/>
      </c>
      <c r="E27" s="35">
        <f t="shared" si="2"/>
      </c>
      <c r="F27" s="34">
        <f t="shared" si="7"/>
        <v>0</v>
      </c>
      <c r="G27" s="39">
        <f t="shared" si="3"/>
      </c>
      <c r="H27" s="29">
        <f t="shared" si="6"/>
      </c>
      <c r="I27" s="31"/>
      <c r="J27" s="45">
        <f t="shared" si="4"/>
      </c>
    </row>
    <row r="28" spans="2:10" ht="18" customHeight="1">
      <c r="B28" s="19">
        <f t="shared" si="5"/>
        <v>40683</v>
      </c>
      <c r="C28" s="21" t="str">
        <f t="shared" si="0"/>
        <v>金</v>
      </c>
      <c r="D28" s="35">
        <f t="shared" si="1"/>
      </c>
      <c r="E28" s="35">
        <f t="shared" si="2"/>
      </c>
      <c r="F28" s="34">
        <f t="shared" si="7"/>
        <v>0</v>
      </c>
      <c r="G28" s="39">
        <f t="shared" si="3"/>
      </c>
      <c r="H28" s="29">
        <f t="shared" si="6"/>
      </c>
      <c r="I28" s="31"/>
      <c r="J28" s="45"/>
    </row>
    <row r="29" spans="2:10" ht="18" customHeight="1">
      <c r="B29" s="19">
        <f t="shared" si="5"/>
        <v>40684</v>
      </c>
      <c r="C29" s="21" t="str">
        <f t="shared" si="0"/>
        <v>土</v>
      </c>
      <c r="D29" s="35">
        <f t="shared" si="1"/>
      </c>
      <c r="E29" s="35">
        <f t="shared" si="2"/>
      </c>
      <c r="F29" s="34">
        <f t="shared" si="7"/>
        <v>0</v>
      </c>
      <c r="G29" s="39">
        <f t="shared" si="3"/>
      </c>
      <c r="H29" s="29">
        <f t="shared" si="6"/>
      </c>
      <c r="I29" s="31"/>
      <c r="J29" s="45"/>
    </row>
    <row r="30" spans="2:10" ht="18" customHeight="1">
      <c r="B30" s="19">
        <f t="shared" si="5"/>
        <v>40685</v>
      </c>
      <c r="C30" s="21" t="str">
        <f t="shared" si="0"/>
        <v>日</v>
      </c>
      <c r="D30" s="35">
        <f t="shared" si="1"/>
      </c>
      <c r="E30" s="35">
        <f t="shared" si="2"/>
      </c>
      <c r="F30" s="34">
        <f t="shared" si="7"/>
        <v>0</v>
      </c>
      <c r="G30" s="39">
        <f t="shared" si="3"/>
      </c>
      <c r="H30" s="29">
        <f t="shared" si="6"/>
      </c>
      <c r="I30" s="31"/>
      <c r="J30" s="45"/>
    </row>
    <row r="31" spans="2:10" ht="18" customHeight="1">
      <c r="B31" s="19">
        <f t="shared" si="5"/>
        <v>40686</v>
      </c>
      <c r="C31" s="21" t="str">
        <f t="shared" si="0"/>
        <v>月</v>
      </c>
      <c r="D31" s="35">
        <f t="shared" si="1"/>
      </c>
      <c r="E31" s="35">
        <f t="shared" si="2"/>
      </c>
      <c r="F31" s="34">
        <f t="shared" si="7"/>
        <v>0</v>
      </c>
      <c r="G31" s="39">
        <f t="shared" si="3"/>
      </c>
      <c r="H31" s="29">
        <f t="shared" si="6"/>
      </c>
      <c r="I31" s="31"/>
      <c r="J31" s="45">
        <f t="shared" si="4"/>
      </c>
    </row>
    <row r="32" spans="2:10" ht="18" customHeight="1">
      <c r="B32" s="19">
        <f t="shared" si="5"/>
        <v>40687</v>
      </c>
      <c r="C32" s="21" t="str">
        <f t="shared" si="0"/>
        <v>火</v>
      </c>
      <c r="D32" s="35">
        <f t="shared" si="1"/>
      </c>
      <c r="E32" s="35">
        <f t="shared" si="2"/>
      </c>
      <c r="F32" s="34">
        <f t="shared" si="7"/>
        <v>0</v>
      </c>
      <c r="G32" s="39">
        <f t="shared" si="3"/>
      </c>
      <c r="H32" s="29">
        <f t="shared" si="6"/>
      </c>
      <c r="I32" s="31"/>
      <c r="J32" s="45">
        <f t="shared" si="4"/>
      </c>
    </row>
    <row r="33" spans="2:10" ht="18" customHeight="1">
      <c r="B33" s="19">
        <f t="shared" si="5"/>
        <v>40688</v>
      </c>
      <c r="C33" s="21" t="str">
        <f t="shared" si="0"/>
        <v>水</v>
      </c>
      <c r="D33" s="35">
        <f t="shared" si="1"/>
      </c>
      <c r="E33" s="35">
        <f t="shared" si="2"/>
      </c>
      <c r="F33" s="34">
        <f t="shared" si="7"/>
        <v>0</v>
      </c>
      <c r="G33" s="39">
        <f t="shared" si="3"/>
      </c>
      <c r="H33" s="29">
        <f t="shared" si="6"/>
      </c>
      <c r="I33" s="31"/>
      <c r="J33" s="45">
        <f t="shared" si="4"/>
      </c>
    </row>
    <row r="34" spans="2:10" ht="18" customHeight="1">
      <c r="B34" s="19">
        <f t="shared" si="5"/>
        <v>40689</v>
      </c>
      <c r="C34" s="21" t="str">
        <f t="shared" si="0"/>
        <v>木</v>
      </c>
      <c r="D34" s="35">
        <f t="shared" si="1"/>
      </c>
      <c r="E34" s="35">
        <f t="shared" si="2"/>
      </c>
      <c r="F34" s="34">
        <f t="shared" si="7"/>
        <v>0</v>
      </c>
      <c r="G34" s="39">
        <f t="shared" si="3"/>
      </c>
      <c r="H34" s="29">
        <f t="shared" si="6"/>
      </c>
      <c r="I34" s="31"/>
      <c r="J34" s="45">
        <f t="shared" si="4"/>
      </c>
    </row>
    <row r="35" spans="2:10" ht="18" customHeight="1">
      <c r="B35" s="19">
        <f t="shared" si="5"/>
        <v>40690</v>
      </c>
      <c r="C35" s="21" t="str">
        <f t="shared" si="0"/>
        <v>金</v>
      </c>
      <c r="D35" s="35">
        <f t="shared" si="1"/>
      </c>
      <c r="E35" s="35">
        <f t="shared" si="2"/>
      </c>
      <c r="F35" s="34">
        <f t="shared" si="7"/>
        <v>0</v>
      </c>
      <c r="G35" s="39">
        <f t="shared" si="3"/>
      </c>
      <c r="H35" s="29">
        <f t="shared" si="6"/>
      </c>
      <c r="I35" s="31"/>
      <c r="J35" s="45">
        <f>IF(ISERROR(VLOOKUP(B35,休日,2,0)),"",VLOOKUP(B35,休日,2,0))</f>
      </c>
    </row>
    <row r="36" spans="2:10" ht="18" customHeight="1">
      <c r="B36" s="19">
        <f t="shared" si="5"/>
        <v>40691</v>
      </c>
      <c r="C36" s="21" t="str">
        <f t="shared" si="0"/>
        <v>土</v>
      </c>
      <c r="D36" s="35">
        <f t="shared" si="1"/>
      </c>
      <c r="E36" s="35">
        <f t="shared" si="2"/>
      </c>
      <c r="F36" s="34">
        <f t="shared" si="7"/>
        <v>0</v>
      </c>
      <c r="G36" s="39">
        <f t="shared" si="3"/>
      </c>
      <c r="H36" s="29">
        <f t="shared" si="6"/>
      </c>
      <c r="I36" s="31"/>
      <c r="J36" s="45">
        <f>IF(ISERROR(VLOOKUP(B36,休日,2,0)),"",VLOOKUP(B36,休日,2,0))</f>
      </c>
    </row>
    <row r="37" spans="2:10" ht="18" customHeight="1">
      <c r="B37" s="19">
        <f>IF(MONTH(B36+1)&lt;&gt;$B$3,"",B36+1)</f>
        <v>40692</v>
      </c>
      <c r="C37" s="21" t="str">
        <f t="shared" si="0"/>
        <v>日</v>
      </c>
      <c r="D37" s="35">
        <f t="shared" si="1"/>
      </c>
      <c r="E37" s="35">
        <f t="shared" si="2"/>
      </c>
      <c r="F37" s="34">
        <f t="shared" si="7"/>
        <v>0</v>
      </c>
      <c r="G37" s="39">
        <f t="shared" si="3"/>
      </c>
      <c r="H37" s="29">
        <f t="shared" si="6"/>
      </c>
      <c r="I37" s="31"/>
      <c r="J37" s="45">
        <f>IF(ISERROR(VLOOKUP(B37,休日,2,0)),"",VLOOKUP(B37,休日,2,0))</f>
      </c>
    </row>
    <row r="38" spans="2:10" ht="18" customHeight="1">
      <c r="B38" s="19">
        <f>IF(MONTH(B37+1)&lt;&gt;$B$3,"",B37+1)</f>
        <v>40693</v>
      </c>
      <c r="C38" s="21" t="str">
        <f t="shared" si="0"/>
        <v>月</v>
      </c>
      <c r="D38" s="35">
        <f t="shared" si="1"/>
      </c>
      <c r="E38" s="35">
        <f t="shared" si="2"/>
      </c>
      <c r="F38" s="34">
        <f t="shared" si="7"/>
        <v>0</v>
      </c>
      <c r="G38" s="39">
        <f t="shared" si="3"/>
      </c>
      <c r="H38" s="29">
        <f t="shared" si="6"/>
      </c>
      <c r="I38" s="31"/>
      <c r="J38" s="45">
        <f>IF(ISERROR(VLOOKUP(B38,休日,2,0)),"",VLOOKUP(B38,休日,2,0))</f>
      </c>
    </row>
    <row r="39" spans="2:10" ht="18" customHeight="1" thickBot="1">
      <c r="B39" s="19">
        <f>IF(MONTH(B38+1)&lt;&gt;$B$3,"",B38+1)</f>
        <v>40694</v>
      </c>
      <c r="C39" s="20" t="str">
        <f t="shared" si="0"/>
        <v>火</v>
      </c>
      <c r="D39" s="36">
        <f t="shared" si="1"/>
      </c>
      <c r="E39" s="36">
        <f t="shared" si="2"/>
      </c>
      <c r="F39" s="65">
        <f t="shared" si="7"/>
        <v>0</v>
      </c>
      <c r="G39" s="66">
        <f t="shared" si="3"/>
      </c>
      <c r="H39" s="68">
        <f t="shared" si="6"/>
      </c>
      <c r="I39" s="32"/>
      <c r="J39" s="45">
        <f>IF(ISERROR(VLOOKUP(B39,休日,2,0)),"",VLOOKUP(B39,休日,2,0))</f>
      </c>
    </row>
    <row r="40" spans="2:10" ht="22.5" customHeight="1" thickBot="1" thickTop="1">
      <c r="B40" s="82" t="s">
        <v>33</v>
      </c>
      <c r="C40" s="98"/>
      <c r="D40" s="33">
        <f>SUM(D9:D39)</f>
        <v>0</v>
      </c>
      <c r="E40" s="33">
        <f>SUM(E9:E39)</f>
        <v>0</v>
      </c>
      <c r="F40" s="70">
        <f>SUM(D9:E39)+E5</f>
        <v>0</v>
      </c>
      <c r="G40" s="67"/>
      <c r="H40" s="64"/>
      <c r="I40" s="38"/>
      <c r="J40" s="44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B2:P103"/>
  <sheetViews>
    <sheetView workbookViewId="0" topLeftCell="A8">
      <selection activeCell="B2" sqref="B2:C2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80">
        <v>2011</v>
      </c>
      <c r="C2" s="81"/>
      <c r="D2" s="13" t="s">
        <v>0</v>
      </c>
      <c r="G2" s="74" t="str">
        <f>'損益表(一月)'!$G$2</f>
        <v>Alpari(UK) 損益表</v>
      </c>
      <c r="H2" s="75"/>
      <c r="I2" s="75"/>
      <c r="J2" s="76"/>
    </row>
    <row r="3" spans="2:10" s="1" customFormat="1" ht="18" thickBot="1">
      <c r="B3" s="72">
        <v>6</v>
      </c>
      <c r="C3" s="73"/>
      <c r="D3" s="12" t="s">
        <v>27</v>
      </c>
      <c r="E3" s="14"/>
      <c r="F3" s="12"/>
      <c r="G3" s="77"/>
      <c r="H3" s="78"/>
      <c r="I3" s="78"/>
      <c r="J3" s="79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84" t="s">
        <v>34</v>
      </c>
      <c r="C5" s="85"/>
      <c r="D5" s="86"/>
      <c r="E5" s="90">
        <f>'損益表(五月)'!$F$40</f>
        <v>0</v>
      </c>
      <c r="F5" s="91"/>
      <c r="G5" s="41"/>
      <c r="H5" s="42" t="s">
        <v>35</v>
      </c>
      <c r="I5" s="94" t="str">
        <f>'損益表(一月)'!$I$5</f>
        <v>～2011年3月26日 2011年10月30日～</v>
      </c>
      <c r="J5" s="95"/>
    </row>
    <row r="6" spans="2:10" ht="14.25" customHeight="1" thickBot="1">
      <c r="B6" s="87"/>
      <c r="C6" s="88"/>
      <c r="D6" s="89"/>
      <c r="E6" s="92"/>
      <c r="F6" s="93"/>
      <c r="G6" s="41"/>
      <c r="H6" s="43" t="s">
        <v>36</v>
      </c>
      <c r="I6" s="96" t="str">
        <f>'損益表(一月)'!$I$6</f>
        <v>2011年3月27日～2011年10月29日</v>
      </c>
      <c r="J6" s="97"/>
    </row>
    <row r="7" ht="14.25" thickBot="1"/>
    <row r="8" spans="2:16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43</v>
      </c>
      <c r="H8" s="22" t="s">
        <v>30</v>
      </c>
      <c r="I8" s="24" t="s">
        <v>31</v>
      </c>
      <c r="J8" s="25" t="s">
        <v>3</v>
      </c>
      <c r="P8" s="3"/>
    </row>
    <row r="9" spans="2:10" ht="18" customHeight="1" thickTop="1">
      <c r="B9" s="28">
        <f>DATE(B2,B3,1)</f>
        <v>40695</v>
      </c>
      <c r="C9" s="21" t="str">
        <f aca="true" t="shared" si="0" ref="C9:C39">IF(ISERROR(VLOOKUP(B9,休日,2,0)),TEXT(B9,"aaa"),VLOOKUP(B9,休日,3,0))</f>
        <v>水</v>
      </c>
      <c r="D9" s="35">
        <f aca="true" t="shared" si="1" ref="D9:D39">IF(ISERROR(VLOOKUP(B9,利益,2,0)),"",VLOOKUP(B9,利益,2,0))</f>
      </c>
      <c r="E9" s="35">
        <f aca="true" t="shared" si="2" ref="E9:E39">IF(ISERROR(VLOOKUP(B9,入金,2,0)),"",VLOOKUP(B9,入金,2,0))</f>
      </c>
      <c r="F9" s="34">
        <f>SUM(D9:E9)+$E$5</f>
        <v>0</v>
      </c>
      <c r="G9" s="39">
        <f aca="true" t="shared" si="3" ref="G9:G38">IF(ISERROR(VLOOKUP(B9,仲値,2,0)),"",VLOOKUP(B9,仲値,2,0))</f>
      </c>
      <c r="H9" s="29">
        <f>IF((G9=""),"",F9*G9)</f>
      </c>
      <c r="I9" s="30"/>
      <c r="J9" s="45">
        <f aca="true" t="shared" si="4" ref="J9:J32">IF(ISERROR(VLOOKUP(B9,休日,2,0)),"",VLOOKUP(B9,休日,2,0))</f>
      </c>
    </row>
    <row r="10" spans="2:10" ht="18" customHeight="1">
      <c r="B10" s="19">
        <f aca="true" t="shared" si="5" ref="B10:B36">B9+1</f>
        <v>40696</v>
      </c>
      <c r="C10" s="21" t="str">
        <f t="shared" si="0"/>
        <v>木</v>
      </c>
      <c r="D10" s="35">
        <f t="shared" si="1"/>
      </c>
      <c r="E10" s="35">
        <f t="shared" si="2"/>
      </c>
      <c r="F10" s="34">
        <f>SUM(D10:E10)+F9</f>
        <v>0</v>
      </c>
      <c r="G10" s="39">
        <f t="shared" si="3"/>
      </c>
      <c r="H10" s="29">
        <f aca="true" t="shared" si="6" ref="H10:H38">IF((G10=""),"",F10*G10)</f>
      </c>
      <c r="I10" s="31"/>
      <c r="J10" s="45">
        <f t="shared" si="4"/>
      </c>
    </row>
    <row r="11" spans="2:16" ht="18" customHeight="1">
      <c r="B11" s="19">
        <f t="shared" si="5"/>
        <v>40697</v>
      </c>
      <c r="C11" s="21" t="str">
        <f t="shared" si="0"/>
        <v>金</v>
      </c>
      <c r="D11" s="35">
        <f t="shared" si="1"/>
      </c>
      <c r="E11" s="35">
        <f t="shared" si="2"/>
      </c>
      <c r="F11" s="34">
        <f aca="true" t="shared" si="7" ref="F11:F38">SUM(D11:E11)+F10</f>
        <v>0</v>
      </c>
      <c r="G11" s="39">
        <f t="shared" si="3"/>
      </c>
      <c r="H11" s="29">
        <f t="shared" si="6"/>
      </c>
      <c r="I11" s="31"/>
      <c r="J11" s="45">
        <f t="shared" si="4"/>
      </c>
      <c r="P11" s="3"/>
    </row>
    <row r="12" spans="2:10" ht="18" customHeight="1">
      <c r="B12" s="19">
        <f t="shared" si="5"/>
        <v>40698</v>
      </c>
      <c r="C12" s="21" t="str">
        <f t="shared" si="0"/>
        <v>土</v>
      </c>
      <c r="D12" s="35">
        <f t="shared" si="1"/>
      </c>
      <c r="E12" s="35">
        <f t="shared" si="2"/>
      </c>
      <c r="F12" s="34">
        <f t="shared" si="7"/>
        <v>0</v>
      </c>
      <c r="G12" s="39">
        <f t="shared" si="3"/>
      </c>
      <c r="H12" s="29">
        <f t="shared" si="6"/>
      </c>
      <c r="I12" s="31"/>
      <c r="J12" s="45">
        <f t="shared" si="4"/>
      </c>
    </row>
    <row r="13" spans="2:10" ht="18" customHeight="1">
      <c r="B13" s="19">
        <f t="shared" si="5"/>
        <v>40699</v>
      </c>
      <c r="C13" s="21" t="str">
        <f t="shared" si="0"/>
        <v>日</v>
      </c>
      <c r="D13" s="35">
        <f t="shared" si="1"/>
      </c>
      <c r="E13" s="35">
        <f t="shared" si="2"/>
      </c>
      <c r="F13" s="34">
        <f t="shared" si="7"/>
        <v>0</v>
      </c>
      <c r="G13" s="39">
        <f t="shared" si="3"/>
      </c>
      <c r="H13" s="29">
        <f t="shared" si="6"/>
      </c>
      <c r="I13" s="31"/>
      <c r="J13" s="45">
        <f t="shared" si="4"/>
      </c>
    </row>
    <row r="14" spans="2:10" ht="18" customHeight="1">
      <c r="B14" s="19">
        <f t="shared" si="5"/>
        <v>40700</v>
      </c>
      <c r="C14" s="21" t="str">
        <f t="shared" si="0"/>
        <v>月</v>
      </c>
      <c r="D14" s="35">
        <f t="shared" si="1"/>
      </c>
      <c r="E14" s="35">
        <f t="shared" si="2"/>
      </c>
      <c r="F14" s="34">
        <f t="shared" si="7"/>
        <v>0</v>
      </c>
      <c r="G14" s="39">
        <f t="shared" si="3"/>
      </c>
      <c r="H14" s="29">
        <f t="shared" si="6"/>
      </c>
      <c r="I14" s="31"/>
      <c r="J14" s="45">
        <f t="shared" si="4"/>
      </c>
    </row>
    <row r="15" spans="2:10" ht="18" customHeight="1">
      <c r="B15" s="19">
        <f t="shared" si="5"/>
        <v>40701</v>
      </c>
      <c r="C15" s="21" t="str">
        <f t="shared" si="0"/>
        <v>火</v>
      </c>
      <c r="D15" s="35">
        <f t="shared" si="1"/>
      </c>
      <c r="E15" s="35">
        <f t="shared" si="2"/>
      </c>
      <c r="F15" s="34">
        <f t="shared" si="7"/>
        <v>0</v>
      </c>
      <c r="G15" s="39">
        <f t="shared" si="3"/>
      </c>
      <c r="H15" s="29">
        <f t="shared" si="6"/>
      </c>
      <c r="I15" s="31"/>
      <c r="J15" s="45">
        <f t="shared" si="4"/>
      </c>
    </row>
    <row r="16" spans="2:10" ht="18" customHeight="1">
      <c r="B16" s="19">
        <f t="shared" si="5"/>
        <v>40702</v>
      </c>
      <c r="C16" s="21" t="str">
        <f t="shared" si="0"/>
        <v>水</v>
      </c>
      <c r="D16" s="35">
        <f t="shared" si="1"/>
      </c>
      <c r="E16" s="35">
        <f t="shared" si="2"/>
      </c>
      <c r="F16" s="34">
        <f t="shared" si="7"/>
        <v>0</v>
      </c>
      <c r="G16" s="39">
        <f t="shared" si="3"/>
      </c>
      <c r="H16" s="29">
        <f t="shared" si="6"/>
      </c>
      <c r="I16" s="31"/>
      <c r="J16" s="45">
        <f t="shared" si="4"/>
      </c>
    </row>
    <row r="17" spans="2:10" ht="18" customHeight="1">
      <c r="B17" s="19">
        <f t="shared" si="5"/>
        <v>40703</v>
      </c>
      <c r="C17" s="21" t="str">
        <f t="shared" si="0"/>
        <v>木</v>
      </c>
      <c r="D17" s="35">
        <f t="shared" si="1"/>
      </c>
      <c r="E17" s="35">
        <f t="shared" si="2"/>
      </c>
      <c r="F17" s="34">
        <f t="shared" si="7"/>
        <v>0</v>
      </c>
      <c r="G17" s="39">
        <f t="shared" si="3"/>
      </c>
      <c r="H17" s="29">
        <f t="shared" si="6"/>
      </c>
      <c r="I17" s="31"/>
      <c r="J17" s="45">
        <f t="shared" si="4"/>
      </c>
    </row>
    <row r="18" spans="2:10" ht="18" customHeight="1">
      <c r="B18" s="19">
        <f t="shared" si="5"/>
        <v>40704</v>
      </c>
      <c r="C18" s="21" t="str">
        <f t="shared" si="0"/>
        <v>金</v>
      </c>
      <c r="D18" s="35">
        <f t="shared" si="1"/>
      </c>
      <c r="E18" s="35">
        <f t="shared" si="2"/>
      </c>
      <c r="F18" s="34">
        <f t="shared" si="7"/>
        <v>0</v>
      </c>
      <c r="G18" s="39">
        <f t="shared" si="3"/>
      </c>
      <c r="H18" s="29">
        <f t="shared" si="6"/>
      </c>
      <c r="I18" s="31"/>
      <c r="J18" s="45">
        <f t="shared" si="4"/>
      </c>
    </row>
    <row r="19" spans="2:10" ht="18" customHeight="1">
      <c r="B19" s="19">
        <f t="shared" si="5"/>
        <v>40705</v>
      </c>
      <c r="C19" s="21" t="str">
        <f t="shared" si="0"/>
        <v>土</v>
      </c>
      <c r="D19" s="35">
        <f t="shared" si="1"/>
      </c>
      <c r="E19" s="35">
        <f t="shared" si="2"/>
      </c>
      <c r="F19" s="34">
        <f t="shared" si="7"/>
        <v>0</v>
      </c>
      <c r="G19" s="39">
        <f t="shared" si="3"/>
      </c>
      <c r="H19" s="29">
        <f t="shared" si="6"/>
      </c>
      <c r="I19" s="31"/>
      <c r="J19" s="45">
        <f t="shared" si="4"/>
      </c>
    </row>
    <row r="20" spans="2:10" ht="18" customHeight="1">
      <c r="B20" s="19">
        <f t="shared" si="5"/>
        <v>40706</v>
      </c>
      <c r="C20" s="21" t="str">
        <f t="shared" si="0"/>
        <v>日</v>
      </c>
      <c r="D20" s="35">
        <f t="shared" si="1"/>
      </c>
      <c r="E20" s="35">
        <f t="shared" si="2"/>
      </c>
      <c r="F20" s="34">
        <f t="shared" si="7"/>
        <v>0</v>
      </c>
      <c r="G20" s="39">
        <f t="shared" si="3"/>
      </c>
      <c r="H20" s="29">
        <f t="shared" si="6"/>
      </c>
      <c r="I20" s="31"/>
      <c r="J20" s="45">
        <f t="shared" si="4"/>
      </c>
    </row>
    <row r="21" spans="2:10" ht="18" customHeight="1">
      <c r="B21" s="19">
        <f t="shared" si="5"/>
        <v>40707</v>
      </c>
      <c r="C21" s="21" t="str">
        <f t="shared" si="0"/>
        <v>月</v>
      </c>
      <c r="D21" s="35">
        <f t="shared" si="1"/>
      </c>
      <c r="E21" s="35">
        <f t="shared" si="2"/>
      </c>
      <c r="F21" s="34">
        <f t="shared" si="7"/>
        <v>0</v>
      </c>
      <c r="G21" s="39">
        <f t="shared" si="3"/>
      </c>
      <c r="H21" s="29">
        <f t="shared" si="6"/>
      </c>
      <c r="I21" s="31"/>
      <c r="J21" s="45">
        <f t="shared" si="4"/>
      </c>
    </row>
    <row r="22" spans="2:10" ht="18" customHeight="1">
      <c r="B22" s="19">
        <f t="shared" si="5"/>
        <v>40708</v>
      </c>
      <c r="C22" s="21" t="str">
        <f t="shared" si="0"/>
        <v>火</v>
      </c>
      <c r="D22" s="35">
        <f t="shared" si="1"/>
      </c>
      <c r="E22" s="35">
        <f t="shared" si="2"/>
      </c>
      <c r="F22" s="34">
        <f t="shared" si="7"/>
        <v>0</v>
      </c>
      <c r="G22" s="39">
        <f t="shared" si="3"/>
      </c>
      <c r="H22" s="29">
        <f t="shared" si="6"/>
      </c>
      <c r="I22" s="31"/>
      <c r="J22" s="45">
        <f t="shared" si="4"/>
      </c>
    </row>
    <row r="23" spans="2:10" ht="18" customHeight="1">
      <c r="B23" s="19">
        <f t="shared" si="5"/>
        <v>40709</v>
      </c>
      <c r="C23" s="21" t="str">
        <f t="shared" si="0"/>
        <v>水</v>
      </c>
      <c r="D23" s="35">
        <f t="shared" si="1"/>
      </c>
      <c r="E23" s="35">
        <f t="shared" si="2"/>
      </c>
      <c r="F23" s="34">
        <f t="shared" si="7"/>
        <v>0</v>
      </c>
      <c r="G23" s="39">
        <f t="shared" si="3"/>
      </c>
      <c r="H23" s="29">
        <f t="shared" si="6"/>
      </c>
      <c r="I23" s="31"/>
      <c r="J23" s="45">
        <f t="shared" si="4"/>
      </c>
    </row>
    <row r="24" spans="2:10" ht="18" customHeight="1">
      <c r="B24" s="19">
        <f t="shared" si="5"/>
        <v>40710</v>
      </c>
      <c r="C24" s="21" t="str">
        <f t="shared" si="0"/>
        <v>木</v>
      </c>
      <c r="D24" s="35">
        <f t="shared" si="1"/>
      </c>
      <c r="E24" s="35">
        <f t="shared" si="2"/>
      </c>
      <c r="F24" s="34">
        <f t="shared" si="7"/>
        <v>0</v>
      </c>
      <c r="G24" s="39">
        <f t="shared" si="3"/>
      </c>
      <c r="H24" s="29">
        <f t="shared" si="6"/>
      </c>
      <c r="I24" s="31"/>
      <c r="J24" s="45">
        <f t="shared" si="4"/>
      </c>
    </row>
    <row r="25" spans="2:10" ht="18" customHeight="1">
      <c r="B25" s="19">
        <f t="shared" si="5"/>
        <v>40711</v>
      </c>
      <c r="C25" s="21" t="str">
        <f t="shared" si="0"/>
        <v>金</v>
      </c>
      <c r="D25" s="35">
        <f t="shared" si="1"/>
      </c>
      <c r="E25" s="35">
        <f t="shared" si="2"/>
      </c>
      <c r="F25" s="34">
        <f t="shared" si="7"/>
        <v>0</v>
      </c>
      <c r="G25" s="39">
        <f t="shared" si="3"/>
      </c>
      <c r="H25" s="29">
        <f t="shared" si="6"/>
      </c>
      <c r="I25" s="31"/>
      <c r="J25" s="45">
        <f t="shared" si="4"/>
      </c>
    </row>
    <row r="26" spans="2:10" ht="18" customHeight="1">
      <c r="B26" s="19">
        <f t="shared" si="5"/>
        <v>40712</v>
      </c>
      <c r="C26" s="21" t="str">
        <f t="shared" si="0"/>
        <v>土</v>
      </c>
      <c r="D26" s="35">
        <f t="shared" si="1"/>
      </c>
      <c r="E26" s="35">
        <f t="shared" si="2"/>
      </c>
      <c r="F26" s="34">
        <f t="shared" si="7"/>
        <v>0</v>
      </c>
      <c r="G26" s="39">
        <f t="shared" si="3"/>
      </c>
      <c r="H26" s="29">
        <f t="shared" si="6"/>
      </c>
      <c r="I26" s="31"/>
      <c r="J26" s="45">
        <f t="shared" si="4"/>
      </c>
    </row>
    <row r="27" spans="2:10" ht="18" customHeight="1">
      <c r="B27" s="19">
        <f t="shared" si="5"/>
        <v>40713</v>
      </c>
      <c r="C27" s="21" t="str">
        <f t="shared" si="0"/>
        <v>日</v>
      </c>
      <c r="D27" s="35">
        <f t="shared" si="1"/>
      </c>
      <c r="E27" s="35">
        <f t="shared" si="2"/>
      </c>
      <c r="F27" s="34">
        <f t="shared" si="7"/>
        <v>0</v>
      </c>
      <c r="G27" s="39">
        <f t="shared" si="3"/>
      </c>
      <c r="H27" s="29">
        <f t="shared" si="6"/>
      </c>
      <c r="I27" s="31"/>
      <c r="J27" s="45">
        <f t="shared" si="4"/>
      </c>
    </row>
    <row r="28" spans="2:10" ht="18" customHeight="1">
      <c r="B28" s="19">
        <f t="shared" si="5"/>
        <v>40714</v>
      </c>
      <c r="C28" s="21" t="str">
        <f t="shared" si="0"/>
        <v>月</v>
      </c>
      <c r="D28" s="35">
        <f t="shared" si="1"/>
      </c>
      <c r="E28" s="35">
        <f t="shared" si="2"/>
      </c>
      <c r="F28" s="34">
        <f t="shared" si="7"/>
        <v>0</v>
      </c>
      <c r="G28" s="39">
        <f t="shared" si="3"/>
      </c>
      <c r="H28" s="29">
        <f t="shared" si="6"/>
      </c>
      <c r="I28" s="31"/>
      <c r="J28" s="45">
        <f t="shared" si="4"/>
      </c>
    </row>
    <row r="29" spans="2:10" ht="18" customHeight="1">
      <c r="B29" s="19">
        <f t="shared" si="5"/>
        <v>40715</v>
      </c>
      <c r="C29" s="21" t="str">
        <f t="shared" si="0"/>
        <v>火</v>
      </c>
      <c r="D29" s="35">
        <f t="shared" si="1"/>
      </c>
      <c r="E29" s="35">
        <f t="shared" si="2"/>
      </c>
      <c r="F29" s="34">
        <f t="shared" si="7"/>
        <v>0</v>
      </c>
      <c r="G29" s="39">
        <f t="shared" si="3"/>
      </c>
      <c r="H29" s="29">
        <f t="shared" si="6"/>
      </c>
      <c r="I29" s="31"/>
      <c r="J29" s="45">
        <f t="shared" si="4"/>
      </c>
    </row>
    <row r="30" spans="2:10" ht="18" customHeight="1">
      <c r="B30" s="19">
        <f t="shared" si="5"/>
        <v>40716</v>
      </c>
      <c r="C30" s="21" t="str">
        <f t="shared" si="0"/>
        <v>水</v>
      </c>
      <c r="D30" s="35">
        <f t="shared" si="1"/>
      </c>
      <c r="E30" s="35">
        <f t="shared" si="2"/>
      </c>
      <c r="F30" s="34">
        <f t="shared" si="7"/>
        <v>0</v>
      </c>
      <c r="G30" s="39">
        <f t="shared" si="3"/>
      </c>
      <c r="H30" s="29">
        <f t="shared" si="6"/>
      </c>
      <c r="I30" s="31"/>
      <c r="J30" s="45">
        <f t="shared" si="4"/>
      </c>
    </row>
    <row r="31" spans="2:10" ht="18" customHeight="1">
      <c r="B31" s="19">
        <f t="shared" si="5"/>
        <v>40717</v>
      </c>
      <c r="C31" s="21" t="str">
        <f t="shared" si="0"/>
        <v>木</v>
      </c>
      <c r="D31" s="35">
        <f t="shared" si="1"/>
      </c>
      <c r="E31" s="35">
        <f t="shared" si="2"/>
      </c>
      <c r="F31" s="34">
        <f t="shared" si="7"/>
        <v>0</v>
      </c>
      <c r="G31" s="39">
        <f t="shared" si="3"/>
      </c>
      <c r="H31" s="29">
        <f t="shared" si="6"/>
      </c>
      <c r="I31" s="31"/>
      <c r="J31" s="45">
        <f t="shared" si="4"/>
      </c>
    </row>
    <row r="32" spans="2:10" ht="18" customHeight="1">
      <c r="B32" s="19">
        <f t="shared" si="5"/>
        <v>40718</v>
      </c>
      <c r="C32" s="21" t="str">
        <f t="shared" si="0"/>
        <v>金</v>
      </c>
      <c r="D32" s="35">
        <f t="shared" si="1"/>
      </c>
      <c r="E32" s="35">
        <f t="shared" si="2"/>
      </c>
      <c r="F32" s="34">
        <f t="shared" si="7"/>
        <v>0</v>
      </c>
      <c r="G32" s="39">
        <f t="shared" si="3"/>
      </c>
      <c r="H32" s="29">
        <f t="shared" si="6"/>
      </c>
      <c r="I32" s="31"/>
      <c r="J32" s="45">
        <f t="shared" si="4"/>
      </c>
    </row>
    <row r="33" spans="2:10" ht="18" customHeight="1">
      <c r="B33" s="19">
        <f t="shared" si="5"/>
        <v>40719</v>
      </c>
      <c r="C33" s="21" t="str">
        <f t="shared" si="0"/>
        <v>土</v>
      </c>
      <c r="D33" s="35">
        <f t="shared" si="1"/>
      </c>
      <c r="E33" s="35">
        <f t="shared" si="2"/>
      </c>
      <c r="F33" s="34">
        <f t="shared" si="7"/>
        <v>0</v>
      </c>
      <c r="G33" s="39">
        <f t="shared" si="3"/>
      </c>
      <c r="H33" s="29">
        <f t="shared" si="6"/>
      </c>
      <c r="I33" s="31"/>
      <c r="J33" s="45">
        <f aca="true" t="shared" si="8" ref="J33:J39">IF(ISERROR(VLOOKUP(B33,休日,2,0)),"",VLOOKUP(B33,休日,2,0))</f>
      </c>
    </row>
    <row r="34" spans="2:10" ht="18" customHeight="1">
      <c r="B34" s="19">
        <f t="shared" si="5"/>
        <v>40720</v>
      </c>
      <c r="C34" s="21" t="str">
        <f t="shared" si="0"/>
        <v>日</v>
      </c>
      <c r="D34" s="35">
        <f t="shared" si="1"/>
      </c>
      <c r="E34" s="35">
        <f t="shared" si="2"/>
      </c>
      <c r="F34" s="34">
        <f t="shared" si="7"/>
        <v>0</v>
      </c>
      <c r="G34" s="39">
        <f t="shared" si="3"/>
      </c>
      <c r="H34" s="29">
        <f t="shared" si="6"/>
      </c>
      <c r="I34" s="31"/>
      <c r="J34" s="45">
        <f t="shared" si="8"/>
      </c>
    </row>
    <row r="35" spans="2:10" ht="18" customHeight="1">
      <c r="B35" s="19">
        <f t="shared" si="5"/>
        <v>40721</v>
      </c>
      <c r="C35" s="21" t="str">
        <f t="shared" si="0"/>
        <v>月</v>
      </c>
      <c r="D35" s="35">
        <f t="shared" si="1"/>
      </c>
      <c r="E35" s="35">
        <f t="shared" si="2"/>
      </c>
      <c r="F35" s="34">
        <f t="shared" si="7"/>
        <v>0</v>
      </c>
      <c r="G35" s="39">
        <f t="shared" si="3"/>
      </c>
      <c r="H35" s="29">
        <f t="shared" si="6"/>
      </c>
      <c r="I35" s="31"/>
      <c r="J35" s="45">
        <f t="shared" si="8"/>
      </c>
    </row>
    <row r="36" spans="2:10" ht="18" customHeight="1">
      <c r="B36" s="19">
        <f t="shared" si="5"/>
        <v>40722</v>
      </c>
      <c r="C36" s="21" t="str">
        <f t="shared" si="0"/>
        <v>火</v>
      </c>
      <c r="D36" s="35">
        <f t="shared" si="1"/>
      </c>
      <c r="E36" s="35">
        <f t="shared" si="2"/>
      </c>
      <c r="F36" s="34">
        <f t="shared" si="7"/>
        <v>0</v>
      </c>
      <c r="G36" s="39">
        <f t="shared" si="3"/>
      </c>
      <c r="H36" s="29">
        <f t="shared" si="6"/>
      </c>
      <c r="I36" s="31"/>
      <c r="J36" s="45">
        <f t="shared" si="8"/>
      </c>
    </row>
    <row r="37" spans="2:10" ht="18" customHeight="1">
      <c r="B37" s="19">
        <f>IF(MONTH(B36+1)&lt;&gt;$B$3,"",B36+1)</f>
        <v>40723</v>
      </c>
      <c r="C37" s="21" t="str">
        <f t="shared" si="0"/>
        <v>水</v>
      </c>
      <c r="D37" s="35">
        <f t="shared" si="1"/>
      </c>
      <c r="E37" s="35">
        <f t="shared" si="2"/>
      </c>
      <c r="F37" s="34">
        <f t="shared" si="7"/>
        <v>0</v>
      </c>
      <c r="G37" s="39">
        <f t="shared" si="3"/>
      </c>
      <c r="H37" s="29">
        <f t="shared" si="6"/>
      </c>
      <c r="I37" s="31"/>
      <c r="J37" s="45">
        <f t="shared" si="8"/>
      </c>
    </row>
    <row r="38" spans="2:10" ht="18" customHeight="1">
      <c r="B38" s="19">
        <f>IF(MONTH(B37+1)&lt;&gt;$B$3,"",B37+1)</f>
        <v>40724</v>
      </c>
      <c r="C38" s="21" t="str">
        <f t="shared" si="0"/>
        <v>木</v>
      </c>
      <c r="D38" s="35">
        <f t="shared" si="1"/>
      </c>
      <c r="E38" s="35">
        <f t="shared" si="2"/>
      </c>
      <c r="F38" s="34">
        <f t="shared" si="7"/>
        <v>0</v>
      </c>
      <c r="G38" s="39">
        <f t="shared" si="3"/>
      </c>
      <c r="H38" s="29">
        <f t="shared" si="6"/>
      </c>
      <c r="I38" s="31"/>
      <c r="J38" s="45">
        <f t="shared" si="8"/>
      </c>
    </row>
    <row r="39" spans="2:10" ht="18" customHeight="1" thickBot="1">
      <c r="B39" s="19">
        <f>IF(MONTH(B38+1)&lt;&gt;$B$3,"",B38+1)</f>
      </c>
      <c r="C39" s="20">
        <f t="shared" si="0"/>
      </c>
      <c r="D39" s="36">
        <f t="shared" si="1"/>
      </c>
      <c r="E39" s="36">
        <f t="shared" si="2"/>
      </c>
      <c r="F39" s="57">
        <f>IF(D39="","",SUM(D39:E39)+F38)</f>
      </c>
      <c r="G39" s="55">
        <f>IF(ISERROR(VLOOKUP(B39,仲値,2,0)),IF($D39="","",0),VLOOKUP(B39,仲値,2,0))</f>
      </c>
      <c r="H39" s="56">
        <f>IF((F39=""),"",F39*G39)</f>
      </c>
      <c r="I39" s="32"/>
      <c r="J39" s="45">
        <f t="shared" si="8"/>
      </c>
    </row>
    <row r="40" spans="2:10" ht="22.5" customHeight="1" thickBot="1" thickTop="1">
      <c r="B40" s="82" t="s">
        <v>33</v>
      </c>
      <c r="C40" s="98"/>
      <c r="D40" s="33">
        <f>SUM(D9:D39)</f>
        <v>0</v>
      </c>
      <c r="E40" s="33">
        <f>SUM(E9:E39)</f>
        <v>0</v>
      </c>
      <c r="F40" s="71">
        <f>SUM(D9:E39)+E5</f>
        <v>0</v>
      </c>
      <c r="G40" s="40"/>
      <c r="H40" s="37"/>
      <c r="I40" s="38"/>
      <c r="J40" s="44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/>
  <dimension ref="B2:L103"/>
  <sheetViews>
    <sheetView workbookViewId="0" topLeftCell="A12">
      <selection activeCell="B2" sqref="B2:C2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80">
        <v>2011</v>
      </c>
      <c r="C2" s="81"/>
      <c r="D2" s="13" t="s">
        <v>0</v>
      </c>
      <c r="G2" s="74" t="str">
        <f>'損益表(一月)'!$G$2</f>
        <v>Alpari(UK) 損益表</v>
      </c>
      <c r="H2" s="75"/>
      <c r="I2" s="75"/>
      <c r="J2" s="76"/>
    </row>
    <row r="3" spans="2:10" s="1" customFormat="1" ht="18" thickBot="1">
      <c r="B3" s="72">
        <v>7</v>
      </c>
      <c r="C3" s="73"/>
      <c r="D3" s="12" t="s">
        <v>27</v>
      </c>
      <c r="E3" s="14"/>
      <c r="F3" s="12"/>
      <c r="G3" s="77"/>
      <c r="H3" s="78"/>
      <c r="I3" s="78"/>
      <c r="J3" s="79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84" t="s">
        <v>34</v>
      </c>
      <c r="C5" s="85"/>
      <c r="D5" s="86"/>
      <c r="E5" s="90">
        <f>'損益表(六月)'!$F$40</f>
        <v>0</v>
      </c>
      <c r="F5" s="91"/>
      <c r="G5" s="41"/>
      <c r="H5" s="42" t="s">
        <v>35</v>
      </c>
      <c r="I5" s="94" t="str">
        <f>'損益表(一月)'!$I$5</f>
        <v>～2011年3月26日 2011年10月30日～</v>
      </c>
      <c r="J5" s="95"/>
    </row>
    <row r="6" spans="2:10" ht="14.25" customHeight="1" thickBot="1">
      <c r="B6" s="87"/>
      <c r="C6" s="88"/>
      <c r="D6" s="89"/>
      <c r="E6" s="92"/>
      <c r="F6" s="93"/>
      <c r="G6" s="41"/>
      <c r="H6" s="43" t="s">
        <v>36</v>
      </c>
      <c r="I6" s="96" t="str">
        <f>'損益表(一月)'!$I$6</f>
        <v>2011年3月27日～2011年10月29日</v>
      </c>
      <c r="J6" s="97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46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40725</v>
      </c>
      <c r="C9" s="21" t="str">
        <f aca="true" t="shared" si="0" ref="C9:C39">IF(ISERROR(VLOOKUP(B9,休日,2,0)),TEXT(B9,"aaa"),VLOOKUP(B9,休日,3,0))</f>
        <v>金</v>
      </c>
      <c r="D9" s="35">
        <f aca="true" t="shared" si="1" ref="D9:D39">IF(ISERROR(VLOOKUP(B9,利益,2,0)),"",VLOOKUP(B9,利益,2,0))</f>
      </c>
      <c r="E9" s="35">
        <f aca="true" t="shared" si="2" ref="E9:E39">IF(ISERROR(VLOOKUP(B9,入金,2,0)),"",VLOOKUP(B9,入金,2,0))</f>
      </c>
      <c r="F9" s="34">
        <f>SUM(D9:E9)+$E$5</f>
        <v>0</v>
      </c>
      <c r="G9" s="39">
        <f aca="true" t="shared" si="3" ref="G9:G39">IF(ISERROR(VLOOKUP(B9,仲値,2,0)),"",VLOOKUP(B9,仲値,2,0))</f>
      </c>
      <c r="H9" s="29">
        <f>IF((G9=""),"",F9*G9)</f>
      </c>
      <c r="I9" s="30"/>
      <c r="J9" s="45">
        <f aca="true" t="shared" si="4" ref="J9:J39">IF(ISERROR(VLOOKUP(B9,休日,2,0)),"",VLOOKUP(B9,休日,2,0))</f>
      </c>
    </row>
    <row r="10" spans="2:10" ht="18" customHeight="1">
      <c r="B10" s="19">
        <f aca="true" t="shared" si="5" ref="B10:B36">B9+1</f>
        <v>40726</v>
      </c>
      <c r="C10" s="21" t="str">
        <f t="shared" si="0"/>
        <v>土</v>
      </c>
      <c r="D10" s="35">
        <f t="shared" si="1"/>
      </c>
      <c r="E10" s="35">
        <f t="shared" si="2"/>
      </c>
      <c r="F10" s="34">
        <f>SUM(D10:E10)+F9</f>
        <v>0</v>
      </c>
      <c r="G10" s="39">
        <f t="shared" si="3"/>
      </c>
      <c r="H10" s="29">
        <f aca="true" t="shared" si="6" ref="H10:H39">IF((G10=""),"",F10*G10)</f>
      </c>
      <c r="I10" s="31"/>
      <c r="J10" s="45">
        <f t="shared" si="4"/>
      </c>
    </row>
    <row r="11" spans="2:10" ht="18" customHeight="1">
      <c r="B11" s="19">
        <f t="shared" si="5"/>
        <v>40727</v>
      </c>
      <c r="C11" s="21" t="str">
        <f t="shared" si="0"/>
        <v>日</v>
      </c>
      <c r="D11" s="35">
        <f t="shared" si="1"/>
      </c>
      <c r="E11" s="35">
        <f t="shared" si="2"/>
      </c>
      <c r="F11" s="34">
        <f aca="true" t="shared" si="7" ref="F11:F39">SUM(D11:E11)+F10</f>
        <v>0</v>
      </c>
      <c r="G11" s="39">
        <f t="shared" si="3"/>
      </c>
      <c r="H11" s="29">
        <f t="shared" si="6"/>
      </c>
      <c r="I11" s="31"/>
      <c r="J11" s="45">
        <f t="shared" si="4"/>
      </c>
    </row>
    <row r="12" spans="2:10" ht="18" customHeight="1">
      <c r="B12" s="19">
        <f t="shared" si="5"/>
        <v>40728</v>
      </c>
      <c r="C12" s="21" t="str">
        <f t="shared" si="0"/>
        <v>月</v>
      </c>
      <c r="D12" s="35">
        <f t="shared" si="1"/>
      </c>
      <c r="E12" s="35">
        <f t="shared" si="2"/>
      </c>
      <c r="F12" s="34">
        <f t="shared" si="7"/>
        <v>0</v>
      </c>
      <c r="G12" s="39">
        <f t="shared" si="3"/>
      </c>
      <c r="H12" s="29">
        <f t="shared" si="6"/>
      </c>
      <c r="I12" s="31"/>
      <c r="J12" s="45">
        <f t="shared" si="4"/>
      </c>
    </row>
    <row r="13" spans="2:10" ht="18" customHeight="1">
      <c r="B13" s="19">
        <f t="shared" si="5"/>
        <v>40729</v>
      </c>
      <c r="C13" s="21" t="str">
        <f t="shared" si="0"/>
        <v>火</v>
      </c>
      <c r="D13" s="35">
        <f t="shared" si="1"/>
      </c>
      <c r="E13" s="35">
        <f t="shared" si="2"/>
      </c>
      <c r="F13" s="34">
        <f t="shared" si="7"/>
        <v>0</v>
      </c>
      <c r="G13" s="39">
        <f t="shared" si="3"/>
      </c>
      <c r="H13" s="29">
        <f t="shared" si="6"/>
      </c>
      <c r="I13" s="31"/>
      <c r="J13" s="45">
        <f t="shared" si="4"/>
      </c>
    </row>
    <row r="14" spans="2:10" ht="18" customHeight="1">
      <c r="B14" s="19">
        <f t="shared" si="5"/>
        <v>40730</v>
      </c>
      <c r="C14" s="21" t="str">
        <f t="shared" si="0"/>
        <v>水</v>
      </c>
      <c r="D14" s="35">
        <f t="shared" si="1"/>
      </c>
      <c r="E14" s="35">
        <f t="shared" si="2"/>
      </c>
      <c r="F14" s="34">
        <f t="shared" si="7"/>
        <v>0</v>
      </c>
      <c r="G14" s="39">
        <f t="shared" si="3"/>
      </c>
      <c r="H14" s="29">
        <f t="shared" si="6"/>
      </c>
      <c r="I14" s="31"/>
      <c r="J14" s="45">
        <f t="shared" si="4"/>
      </c>
    </row>
    <row r="15" spans="2:10" ht="18" customHeight="1">
      <c r="B15" s="19">
        <f t="shared" si="5"/>
        <v>40731</v>
      </c>
      <c r="C15" s="21" t="str">
        <f t="shared" si="0"/>
        <v>木</v>
      </c>
      <c r="D15" s="35">
        <f t="shared" si="1"/>
      </c>
      <c r="E15" s="35">
        <f t="shared" si="2"/>
      </c>
      <c r="F15" s="34">
        <f t="shared" si="7"/>
        <v>0</v>
      </c>
      <c r="G15" s="39">
        <f t="shared" si="3"/>
      </c>
      <c r="H15" s="29">
        <f t="shared" si="6"/>
      </c>
      <c r="I15" s="31"/>
      <c r="J15" s="45">
        <f t="shared" si="4"/>
      </c>
    </row>
    <row r="16" spans="2:10" ht="18" customHeight="1">
      <c r="B16" s="19">
        <f t="shared" si="5"/>
        <v>40732</v>
      </c>
      <c r="C16" s="21" t="str">
        <f t="shared" si="0"/>
        <v>金</v>
      </c>
      <c r="D16" s="35">
        <f t="shared" si="1"/>
      </c>
      <c r="E16" s="35">
        <f t="shared" si="2"/>
      </c>
      <c r="F16" s="34">
        <f t="shared" si="7"/>
        <v>0</v>
      </c>
      <c r="G16" s="39">
        <f t="shared" si="3"/>
      </c>
      <c r="H16" s="29">
        <f t="shared" si="6"/>
      </c>
      <c r="I16" s="31"/>
      <c r="J16" s="45">
        <f t="shared" si="4"/>
      </c>
    </row>
    <row r="17" spans="2:10" ht="18" customHeight="1">
      <c r="B17" s="19">
        <f t="shared" si="5"/>
        <v>40733</v>
      </c>
      <c r="C17" s="21" t="str">
        <f t="shared" si="0"/>
        <v>土</v>
      </c>
      <c r="D17" s="35">
        <f t="shared" si="1"/>
      </c>
      <c r="E17" s="35">
        <f t="shared" si="2"/>
      </c>
      <c r="F17" s="34">
        <f t="shared" si="7"/>
        <v>0</v>
      </c>
      <c r="G17" s="39">
        <f t="shared" si="3"/>
      </c>
      <c r="H17" s="29">
        <f t="shared" si="6"/>
      </c>
      <c r="I17" s="31"/>
      <c r="J17" s="45">
        <f t="shared" si="4"/>
      </c>
    </row>
    <row r="18" spans="2:10" ht="18" customHeight="1">
      <c r="B18" s="19">
        <f t="shared" si="5"/>
        <v>40734</v>
      </c>
      <c r="C18" s="21" t="str">
        <f t="shared" si="0"/>
        <v>日</v>
      </c>
      <c r="D18" s="35">
        <f t="shared" si="1"/>
      </c>
      <c r="E18" s="35">
        <f t="shared" si="2"/>
      </c>
      <c r="F18" s="34">
        <f t="shared" si="7"/>
        <v>0</v>
      </c>
      <c r="G18" s="39">
        <f t="shared" si="3"/>
      </c>
      <c r="H18" s="29">
        <f t="shared" si="6"/>
      </c>
      <c r="I18" s="31"/>
      <c r="J18" s="45">
        <f t="shared" si="4"/>
      </c>
    </row>
    <row r="19" spans="2:10" ht="18" customHeight="1">
      <c r="B19" s="19">
        <f t="shared" si="5"/>
        <v>40735</v>
      </c>
      <c r="C19" s="21" t="str">
        <f t="shared" si="0"/>
        <v>月</v>
      </c>
      <c r="D19" s="35">
        <f t="shared" si="1"/>
      </c>
      <c r="E19" s="35">
        <f t="shared" si="2"/>
      </c>
      <c r="F19" s="34">
        <f t="shared" si="7"/>
        <v>0</v>
      </c>
      <c r="G19" s="39">
        <f t="shared" si="3"/>
      </c>
      <c r="H19" s="29">
        <f t="shared" si="6"/>
      </c>
      <c r="I19" s="31"/>
      <c r="J19" s="45">
        <f t="shared" si="4"/>
      </c>
    </row>
    <row r="20" spans="2:10" ht="18" customHeight="1">
      <c r="B20" s="19">
        <f t="shared" si="5"/>
        <v>40736</v>
      </c>
      <c r="C20" s="21" t="str">
        <f t="shared" si="0"/>
        <v>火</v>
      </c>
      <c r="D20" s="35">
        <f t="shared" si="1"/>
      </c>
      <c r="E20" s="35">
        <f t="shared" si="2"/>
      </c>
      <c r="F20" s="34">
        <f t="shared" si="7"/>
        <v>0</v>
      </c>
      <c r="G20" s="39">
        <f t="shared" si="3"/>
      </c>
      <c r="H20" s="29">
        <f t="shared" si="6"/>
      </c>
      <c r="I20" s="31"/>
      <c r="J20" s="45">
        <f t="shared" si="4"/>
      </c>
    </row>
    <row r="21" spans="2:10" ht="18" customHeight="1">
      <c r="B21" s="19">
        <f t="shared" si="5"/>
        <v>40737</v>
      </c>
      <c r="C21" s="21" t="str">
        <f t="shared" si="0"/>
        <v>水</v>
      </c>
      <c r="D21" s="35">
        <f t="shared" si="1"/>
      </c>
      <c r="E21" s="35">
        <f t="shared" si="2"/>
      </c>
      <c r="F21" s="34">
        <f t="shared" si="7"/>
        <v>0</v>
      </c>
      <c r="G21" s="39">
        <f t="shared" si="3"/>
      </c>
      <c r="H21" s="29">
        <f t="shared" si="6"/>
      </c>
      <c r="I21" s="31"/>
      <c r="J21" s="45">
        <f t="shared" si="4"/>
      </c>
    </row>
    <row r="22" spans="2:10" ht="18" customHeight="1">
      <c r="B22" s="19">
        <f t="shared" si="5"/>
        <v>40738</v>
      </c>
      <c r="C22" s="21" t="str">
        <f t="shared" si="0"/>
        <v>木</v>
      </c>
      <c r="D22" s="35">
        <f t="shared" si="1"/>
      </c>
      <c r="E22" s="35">
        <f t="shared" si="2"/>
      </c>
      <c r="F22" s="34">
        <f t="shared" si="7"/>
        <v>0</v>
      </c>
      <c r="G22" s="39">
        <f t="shared" si="3"/>
      </c>
      <c r="H22" s="29">
        <f t="shared" si="6"/>
      </c>
      <c r="I22" s="31"/>
      <c r="J22" s="45">
        <f t="shared" si="4"/>
      </c>
    </row>
    <row r="23" spans="2:10" ht="18" customHeight="1">
      <c r="B23" s="19">
        <f t="shared" si="5"/>
        <v>40739</v>
      </c>
      <c r="C23" s="21" t="str">
        <f t="shared" si="0"/>
        <v>金</v>
      </c>
      <c r="D23" s="35">
        <f t="shared" si="1"/>
      </c>
      <c r="E23" s="35">
        <f t="shared" si="2"/>
      </c>
      <c r="F23" s="34">
        <f t="shared" si="7"/>
        <v>0</v>
      </c>
      <c r="G23" s="39">
        <f t="shared" si="3"/>
      </c>
      <c r="H23" s="29">
        <f t="shared" si="6"/>
      </c>
      <c r="I23" s="31"/>
      <c r="J23" s="45">
        <f t="shared" si="4"/>
      </c>
    </row>
    <row r="24" spans="2:10" ht="18" customHeight="1">
      <c r="B24" s="19">
        <f t="shared" si="5"/>
        <v>40740</v>
      </c>
      <c r="C24" s="21" t="str">
        <f t="shared" si="0"/>
        <v>土</v>
      </c>
      <c r="D24" s="35">
        <f t="shared" si="1"/>
      </c>
      <c r="E24" s="35">
        <f t="shared" si="2"/>
      </c>
      <c r="F24" s="34">
        <f t="shared" si="7"/>
        <v>0</v>
      </c>
      <c r="G24" s="39">
        <f t="shared" si="3"/>
      </c>
      <c r="H24" s="29">
        <f t="shared" si="6"/>
      </c>
      <c r="I24" s="31"/>
      <c r="J24" s="45">
        <f t="shared" si="4"/>
      </c>
    </row>
    <row r="25" spans="2:10" ht="18" customHeight="1">
      <c r="B25" s="19">
        <f t="shared" si="5"/>
        <v>40741</v>
      </c>
      <c r="C25" s="21" t="str">
        <f t="shared" si="0"/>
        <v>日</v>
      </c>
      <c r="D25" s="35">
        <f t="shared" si="1"/>
      </c>
      <c r="E25" s="35">
        <f t="shared" si="2"/>
      </c>
      <c r="F25" s="34">
        <f t="shared" si="7"/>
        <v>0</v>
      </c>
      <c r="G25" s="39">
        <f t="shared" si="3"/>
      </c>
      <c r="H25" s="29">
        <f t="shared" si="6"/>
      </c>
      <c r="I25" s="31"/>
      <c r="J25" s="45">
        <f t="shared" si="4"/>
      </c>
    </row>
    <row r="26" spans="2:10" ht="18" customHeight="1">
      <c r="B26" s="19">
        <f t="shared" si="5"/>
        <v>40742</v>
      </c>
      <c r="C26" s="21" t="str">
        <f t="shared" si="0"/>
        <v>休</v>
      </c>
      <c r="D26" s="35">
        <f t="shared" si="1"/>
      </c>
      <c r="E26" s="35">
        <f t="shared" si="2"/>
      </c>
      <c r="F26" s="34">
        <f t="shared" si="7"/>
        <v>0</v>
      </c>
      <c r="G26" s="39">
        <f t="shared" si="3"/>
      </c>
      <c r="H26" s="29">
        <f t="shared" si="6"/>
      </c>
      <c r="I26" s="31"/>
      <c r="J26" s="45" t="str">
        <f t="shared" si="4"/>
        <v>海の日</v>
      </c>
    </row>
    <row r="27" spans="2:10" ht="18" customHeight="1">
      <c r="B27" s="19">
        <f t="shared" si="5"/>
        <v>40743</v>
      </c>
      <c r="C27" s="21" t="str">
        <f t="shared" si="0"/>
        <v>火</v>
      </c>
      <c r="D27" s="35">
        <f t="shared" si="1"/>
      </c>
      <c r="E27" s="35">
        <f t="shared" si="2"/>
      </c>
      <c r="F27" s="34">
        <f t="shared" si="7"/>
        <v>0</v>
      </c>
      <c r="G27" s="39">
        <f t="shared" si="3"/>
      </c>
      <c r="H27" s="29">
        <f t="shared" si="6"/>
      </c>
      <c r="I27" s="31"/>
      <c r="J27" s="45">
        <f t="shared" si="4"/>
      </c>
    </row>
    <row r="28" spans="2:10" ht="18" customHeight="1">
      <c r="B28" s="19">
        <f t="shared" si="5"/>
        <v>40744</v>
      </c>
      <c r="C28" s="21" t="str">
        <f t="shared" si="0"/>
        <v>水</v>
      </c>
      <c r="D28" s="35">
        <f t="shared" si="1"/>
      </c>
      <c r="E28" s="35">
        <f t="shared" si="2"/>
      </c>
      <c r="F28" s="34">
        <f t="shared" si="7"/>
        <v>0</v>
      </c>
      <c r="G28" s="39">
        <f t="shared" si="3"/>
      </c>
      <c r="H28" s="29">
        <f t="shared" si="6"/>
      </c>
      <c r="I28" s="31"/>
      <c r="J28" s="45">
        <f t="shared" si="4"/>
      </c>
    </row>
    <row r="29" spans="2:10" ht="18" customHeight="1">
      <c r="B29" s="19">
        <f t="shared" si="5"/>
        <v>40745</v>
      </c>
      <c r="C29" s="21" t="str">
        <f t="shared" si="0"/>
        <v>木</v>
      </c>
      <c r="D29" s="35">
        <f t="shared" si="1"/>
      </c>
      <c r="E29" s="35">
        <f t="shared" si="2"/>
      </c>
      <c r="F29" s="34">
        <f t="shared" si="7"/>
        <v>0</v>
      </c>
      <c r="G29" s="39">
        <f t="shared" si="3"/>
      </c>
      <c r="H29" s="29">
        <f t="shared" si="6"/>
      </c>
      <c r="I29" s="31"/>
      <c r="J29" s="45">
        <f t="shared" si="4"/>
      </c>
    </row>
    <row r="30" spans="2:10" ht="18" customHeight="1">
      <c r="B30" s="19">
        <f t="shared" si="5"/>
        <v>40746</v>
      </c>
      <c r="C30" s="21" t="str">
        <f t="shared" si="0"/>
        <v>金</v>
      </c>
      <c r="D30" s="35">
        <f t="shared" si="1"/>
      </c>
      <c r="E30" s="35">
        <f t="shared" si="2"/>
      </c>
      <c r="F30" s="34">
        <f t="shared" si="7"/>
        <v>0</v>
      </c>
      <c r="G30" s="39">
        <f t="shared" si="3"/>
      </c>
      <c r="H30" s="29">
        <f t="shared" si="6"/>
      </c>
      <c r="I30" s="31"/>
      <c r="J30" s="45">
        <f t="shared" si="4"/>
      </c>
    </row>
    <row r="31" spans="2:10" ht="18" customHeight="1">
      <c r="B31" s="19">
        <f t="shared" si="5"/>
        <v>40747</v>
      </c>
      <c r="C31" s="21" t="str">
        <f t="shared" si="0"/>
        <v>土</v>
      </c>
      <c r="D31" s="35">
        <f t="shared" si="1"/>
      </c>
      <c r="E31" s="35">
        <f t="shared" si="2"/>
      </c>
      <c r="F31" s="34">
        <f t="shared" si="7"/>
        <v>0</v>
      </c>
      <c r="G31" s="39">
        <f t="shared" si="3"/>
      </c>
      <c r="H31" s="29">
        <f t="shared" si="6"/>
      </c>
      <c r="I31" s="31"/>
      <c r="J31" s="45">
        <f t="shared" si="4"/>
      </c>
    </row>
    <row r="32" spans="2:10" ht="18" customHeight="1">
      <c r="B32" s="19">
        <f t="shared" si="5"/>
        <v>40748</v>
      </c>
      <c r="C32" s="21" t="str">
        <f t="shared" si="0"/>
        <v>日</v>
      </c>
      <c r="D32" s="35">
        <f t="shared" si="1"/>
      </c>
      <c r="E32" s="35">
        <f t="shared" si="2"/>
      </c>
      <c r="F32" s="34">
        <f t="shared" si="7"/>
        <v>0</v>
      </c>
      <c r="G32" s="39">
        <f t="shared" si="3"/>
      </c>
      <c r="H32" s="29">
        <f t="shared" si="6"/>
      </c>
      <c r="I32" s="31"/>
      <c r="J32" s="45">
        <f t="shared" si="4"/>
      </c>
    </row>
    <row r="33" spans="2:10" ht="18" customHeight="1">
      <c r="B33" s="19">
        <f t="shared" si="5"/>
        <v>40749</v>
      </c>
      <c r="C33" s="21" t="str">
        <f t="shared" si="0"/>
        <v>月</v>
      </c>
      <c r="D33" s="35">
        <f t="shared" si="1"/>
      </c>
      <c r="E33" s="35">
        <f t="shared" si="2"/>
      </c>
      <c r="F33" s="34">
        <f t="shared" si="7"/>
        <v>0</v>
      </c>
      <c r="G33" s="39">
        <f t="shared" si="3"/>
      </c>
      <c r="H33" s="29">
        <f t="shared" si="6"/>
      </c>
      <c r="I33" s="31"/>
      <c r="J33" s="45">
        <f t="shared" si="4"/>
      </c>
    </row>
    <row r="34" spans="2:10" ht="18" customHeight="1">
      <c r="B34" s="19">
        <f t="shared" si="5"/>
        <v>40750</v>
      </c>
      <c r="C34" s="21" t="str">
        <f t="shared" si="0"/>
        <v>火</v>
      </c>
      <c r="D34" s="35">
        <f t="shared" si="1"/>
      </c>
      <c r="E34" s="35">
        <f t="shared" si="2"/>
      </c>
      <c r="F34" s="34">
        <f t="shared" si="7"/>
        <v>0</v>
      </c>
      <c r="G34" s="39">
        <f t="shared" si="3"/>
      </c>
      <c r="H34" s="29">
        <f t="shared" si="6"/>
      </c>
      <c r="I34" s="31"/>
      <c r="J34" s="45">
        <f t="shared" si="4"/>
      </c>
    </row>
    <row r="35" spans="2:10" ht="18" customHeight="1">
      <c r="B35" s="19">
        <f t="shared" si="5"/>
        <v>40751</v>
      </c>
      <c r="C35" s="21" t="str">
        <f t="shared" si="0"/>
        <v>水</v>
      </c>
      <c r="D35" s="35">
        <f t="shared" si="1"/>
      </c>
      <c r="E35" s="35">
        <f t="shared" si="2"/>
      </c>
      <c r="F35" s="34">
        <f t="shared" si="7"/>
        <v>0</v>
      </c>
      <c r="G35" s="39">
        <f t="shared" si="3"/>
      </c>
      <c r="H35" s="29">
        <f t="shared" si="6"/>
      </c>
      <c r="I35" s="31"/>
      <c r="J35" s="45">
        <f t="shared" si="4"/>
      </c>
    </row>
    <row r="36" spans="2:10" ht="18" customHeight="1">
      <c r="B36" s="19">
        <f t="shared" si="5"/>
        <v>40752</v>
      </c>
      <c r="C36" s="21" t="str">
        <f t="shared" si="0"/>
        <v>木</v>
      </c>
      <c r="D36" s="35">
        <f t="shared" si="1"/>
      </c>
      <c r="E36" s="35">
        <f t="shared" si="2"/>
      </c>
      <c r="F36" s="34">
        <f t="shared" si="7"/>
        <v>0</v>
      </c>
      <c r="G36" s="39">
        <f t="shared" si="3"/>
      </c>
      <c r="H36" s="29">
        <f t="shared" si="6"/>
      </c>
      <c r="I36" s="31"/>
      <c r="J36" s="45">
        <f t="shared" si="4"/>
      </c>
    </row>
    <row r="37" spans="2:10" ht="18" customHeight="1">
      <c r="B37" s="19">
        <f>IF(MONTH(B36+1)&lt;&gt;$B$3,"",B36+1)</f>
        <v>40753</v>
      </c>
      <c r="C37" s="21" t="str">
        <f t="shared" si="0"/>
        <v>金</v>
      </c>
      <c r="D37" s="35">
        <f t="shared" si="1"/>
      </c>
      <c r="E37" s="35">
        <f t="shared" si="2"/>
      </c>
      <c r="F37" s="34">
        <f t="shared" si="7"/>
        <v>0</v>
      </c>
      <c r="G37" s="39">
        <f t="shared" si="3"/>
      </c>
      <c r="H37" s="29">
        <f t="shared" si="6"/>
      </c>
      <c r="I37" s="31"/>
      <c r="J37" s="45">
        <f t="shared" si="4"/>
      </c>
    </row>
    <row r="38" spans="2:10" ht="18" customHeight="1">
      <c r="B38" s="19">
        <f>IF(MONTH(B37+1)&lt;&gt;$B$3,"",B37+1)</f>
        <v>40754</v>
      </c>
      <c r="C38" s="21" t="str">
        <f t="shared" si="0"/>
        <v>土</v>
      </c>
      <c r="D38" s="35">
        <f t="shared" si="1"/>
      </c>
      <c r="E38" s="35">
        <f t="shared" si="2"/>
      </c>
      <c r="F38" s="34">
        <f t="shared" si="7"/>
        <v>0</v>
      </c>
      <c r="G38" s="39">
        <f t="shared" si="3"/>
      </c>
      <c r="H38" s="29">
        <f t="shared" si="6"/>
      </c>
      <c r="I38" s="31"/>
      <c r="J38" s="45">
        <f t="shared" si="4"/>
      </c>
    </row>
    <row r="39" spans="2:10" ht="18" customHeight="1" thickBot="1">
      <c r="B39" s="19">
        <f>IF(MONTH(B38+1)&lt;&gt;$B$3,"",B38+1)</f>
        <v>40755</v>
      </c>
      <c r="C39" s="20" t="str">
        <f t="shared" si="0"/>
        <v>日</v>
      </c>
      <c r="D39" s="36">
        <f t="shared" si="1"/>
      </c>
      <c r="E39" s="36">
        <f t="shared" si="2"/>
      </c>
      <c r="F39" s="65">
        <f t="shared" si="7"/>
        <v>0</v>
      </c>
      <c r="G39" s="66">
        <f t="shared" si="3"/>
      </c>
      <c r="H39" s="68">
        <f t="shared" si="6"/>
      </c>
      <c r="I39" s="32"/>
      <c r="J39" s="45">
        <f t="shared" si="4"/>
      </c>
    </row>
    <row r="40" spans="2:10" ht="22.5" customHeight="1" thickBot="1" thickTop="1">
      <c r="B40" s="82" t="s">
        <v>33</v>
      </c>
      <c r="C40" s="98"/>
      <c r="D40" s="33">
        <f>SUM(D9:D39)</f>
        <v>0</v>
      </c>
      <c r="E40" s="33">
        <f>SUM(E9:E39)</f>
        <v>0</v>
      </c>
      <c r="F40" s="70">
        <f>SUM(D9:E39)+E5</f>
        <v>0</v>
      </c>
      <c r="G40" s="67"/>
      <c r="H40" s="64"/>
      <c r="I40" s="38"/>
      <c r="J40" s="44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B2:L103"/>
  <sheetViews>
    <sheetView workbookViewId="0" topLeftCell="A12">
      <selection activeCell="B2" sqref="B2:C2"/>
    </sheetView>
  </sheetViews>
  <sheetFormatPr defaultColWidth="9.00390625" defaultRowHeight="13.5"/>
  <cols>
    <col min="1" max="1" width="2.125" style="2" customWidth="1"/>
    <col min="2" max="3" width="5.625" style="2" customWidth="1"/>
    <col min="4" max="9" width="10.625" style="2" customWidth="1"/>
    <col min="10" max="10" width="16.875" style="2" customWidth="1"/>
    <col min="11" max="11" width="2.125" style="2" customWidth="1"/>
    <col min="12" max="16384" width="9.00390625" style="2" customWidth="1"/>
  </cols>
  <sheetData>
    <row r="1" s="1" customFormat="1" ht="14.25" thickBot="1"/>
    <row r="2" spans="2:10" s="1" customFormat="1" ht="17.25">
      <c r="B2" s="80">
        <v>2011</v>
      </c>
      <c r="C2" s="81"/>
      <c r="D2" s="13" t="s">
        <v>0</v>
      </c>
      <c r="G2" s="74" t="str">
        <f>'損益表(一月)'!$G$2</f>
        <v>Alpari(UK) 損益表</v>
      </c>
      <c r="H2" s="75"/>
      <c r="I2" s="75"/>
      <c r="J2" s="76"/>
    </row>
    <row r="3" spans="2:10" s="1" customFormat="1" ht="18" thickBot="1">
      <c r="B3" s="72">
        <v>8</v>
      </c>
      <c r="C3" s="73"/>
      <c r="D3" s="12" t="s">
        <v>27</v>
      </c>
      <c r="E3" s="14"/>
      <c r="F3" s="12"/>
      <c r="G3" s="77"/>
      <c r="H3" s="78"/>
      <c r="I3" s="78"/>
      <c r="J3" s="79"/>
    </row>
    <row r="4" spans="6:12" ht="18" thickBot="1">
      <c r="F4" s="15"/>
      <c r="G4" s="16"/>
      <c r="H4" s="3"/>
      <c r="I4" s="3"/>
      <c r="J4" s="3"/>
      <c r="L4" s="27"/>
    </row>
    <row r="5" spans="2:10" ht="13.5" customHeight="1">
      <c r="B5" s="84" t="s">
        <v>34</v>
      </c>
      <c r="C5" s="85"/>
      <c r="D5" s="86"/>
      <c r="E5" s="90">
        <f>'損益表(七月)'!$F$40</f>
        <v>0</v>
      </c>
      <c r="F5" s="91"/>
      <c r="G5" s="41"/>
      <c r="H5" s="42" t="s">
        <v>35</v>
      </c>
      <c r="I5" s="94" t="str">
        <f>'損益表(一月)'!$I$5</f>
        <v>～2011年3月26日 2011年10月30日～</v>
      </c>
      <c r="J5" s="95"/>
    </row>
    <row r="6" spans="2:10" ht="14.25" customHeight="1" thickBot="1">
      <c r="B6" s="87"/>
      <c r="C6" s="88"/>
      <c r="D6" s="89"/>
      <c r="E6" s="92"/>
      <c r="F6" s="93"/>
      <c r="G6" s="41"/>
      <c r="H6" s="43" t="s">
        <v>36</v>
      </c>
      <c r="I6" s="96" t="str">
        <f>'損益表(一月)'!$I$6</f>
        <v>2011年3月27日～2011年10月29日</v>
      </c>
      <c r="J6" s="97"/>
    </row>
    <row r="7" ht="14.25" thickBot="1"/>
    <row r="8" spans="2:10" ht="24" customHeight="1" thickBot="1">
      <c r="B8" s="17" t="s">
        <v>1</v>
      </c>
      <c r="C8" s="22" t="s">
        <v>2</v>
      </c>
      <c r="D8" s="22" t="s">
        <v>28</v>
      </c>
      <c r="E8" s="22" t="s">
        <v>32</v>
      </c>
      <c r="F8" s="18" t="s">
        <v>29</v>
      </c>
      <c r="G8" s="23" t="s">
        <v>47</v>
      </c>
      <c r="H8" s="22" t="s">
        <v>30</v>
      </c>
      <c r="I8" s="24" t="s">
        <v>31</v>
      </c>
      <c r="J8" s="25" t="s">
        <v>3</v>
      </c>
    </row>
    <row r="9" spans="2:10" ht="18" customHeight="1" thickTop="1">
      <c r="B9" s="28">
        <f>DATE(B2,B3,1)</f>
        <v>40756</v>
      </c>
      <c r="C9" s="21" t="str">
        <f aca="true" t="shared" si="0" ref="C9:C39">IF(ISERROR(VLOOKUP(B9,休日,2,0)),TEXT(B9,"aaa"),VLOOKUP(B9,休日,3,0))</f>
        <v>月</v>
      </c>
      <c r="D9" s="35">
        <f aca="true" t="shared" si="1" ref="D9:D39">IF(ISERROR(VLOOKUP(B9,利益,2,0)),"",VLOOKUP(B9,利益,2,0))</f>
      </c>
      <c r="E9" s="35">
        <f aca="true" t="shared" si="2" ref="E9:E39">IF(ISERROR(VLOOKUP(B9,入金,2,0)),"",VLOOKUP(B9,入金,2,0))</f>
      </c>
      <c r="F9" s="34">
        <f>SUM(D9:E9)+$E$5</f>
        <v>0</v>
      </c>
      <c r="G9" s="39">
        <f aca="true" t="shared" si="3" ref="G9:G39">IF(ISERROR(VLOOKUP(B9,仲値,2,0)),"",VLOOKUP(B9,仲値,2,0))</f>
      </c>
      <c r="H9" s="29">
        <f>IF((G9=""),"",F9*G9)</f>
      </c>
      <c r="I9" s="30"/>
      <c r="J9" s="45">
        <f aca="true" t="shared" si="4" ref="J9:J39">IF(ISERROR(VLOOKUP(B9,休日,2,0)),"",VLOOKUP(B9,休日,2,0))</f>
      </c>
    </row>
    <row r="10" spans="2:10" ht="18" customHeight="1">
      <c r="B10" s="19">
        <f aca="true" t="shared" si="5" ref="B10:B36">B9+1</f>
        <v>40757</v>
      </c>
      <c r="C10" s="21" t="str">
        <f t="shared" si="0"/>
        <v>火</v>
      </c>
      <c r="D10" s="35">
        <f t="shared" si="1"/>
      </c>
      <c r="E10" s="35">
        <f t="shared" si="2"/>
      </c>
      <c r="F10" s="34">
        <f>SUM(D10:E10)+F9</f>
        <v>0</v>
      </c>
      <c r="G10" s="39">
        <f t="shared" si="3"/>
      </c>
      <c r="H10" s="29">
        <f aca="true" t="shared" si="6" ref="H10:H39">IF((G10=""),"",F10*G10)</f>
      </c>
      <c r="I10" s="31"/>
      <c r="J10" s="45">
        <f t="shared" si="4"/>
      </c>
    </row>
    <row r="11" spans="2:10" ht="18" customHeight="1">
      <c r="B11" s="19">
        <f t="shared" si="5"/>
        <v>40758</v>
      </c>
      <c r="C11" s="21" t="str">
        <f t="shared" si="0"/>
        <v>水</v>
      </c>
      <c r="D11" s="35">
        <f t="shared" si="1"/>
      </c>
      <c r="E11" s="35">
        <f t="shared" si="2"/>
      </c>
      <c r="F11" s="34">
        <f aca="true" t="shared" si="7" ref="F11:F39">SUM(D11:E11)+F10</f>
        <v>0</v>
      </c>
      <c r="G11" s="39">
        <f t="shared" si="3"/>
      </c>
      <c r="H11" s="29">
        <f t="shared" si="6"/>
      </c>
      <c r="I11" s="31"/>
      <c r="J11" s="45">
        <f t="shared" si="4"/>
      </c>
    </row>
    <row r="12" spans="2:10" ht="18" customHeight="1">
      <c r="B12" s="19">
        <f t="shared" si="5"/>
        <v>40759</v>
      </c>
      <c r="C12" s="21" t="str">
        <f t="shared" si="0"/>
        <v>木</v>
      </c>
      <c r="D12" s="35">
        <f t="shared" si="1"/>
      </c>
      <c r="E12" s="35">
        <f t="shared" si="2"/>
      </c>
      <c r="F12" s="34">
        <f t="shared" si="7"/>
        <v>0</v>
      </c>
      <c r="G12" s="39">
        <f t="shared" si="3"/>
      </c>
      <c r="H12" s="29">
        <f t="shared" si="6"/>
      </c>
      <c r="I12" s="31"/>
      <c r="J12" s="45">
        <f t="shared" si="4"/>
      </c>
    </row>
    <row r="13" spans="2:10" ht="18" customHeight="1">
      <c r="B13" s="19">
        <f t="shared" si="5"/>
        <v>40760</v>
      </c>
      <c r="C13" s="21" t="str">
        <f t="shared" si="0"/>
        <v>金</v>
      </c>
      <c r="D13" s="35">
        <f t="shared" si="1"/>
      </c>
      <c r="E13" s="35">
        <f t="shared" si="2"/>
      </c>
      <c r="F13" s="34">
        <f t="shared" si="7"/>
        <v>0</v>
      </c>
      <c r="G13" s="39">
        <f t="shared" si="3"/>
      </c>
      <c r="H13" s="29">
        <f t="shared" si="6"/>
      </c>
      <c r="I13" s="31"/>
      <c r="J13" s="45">
        <f t="shared" si="4"/>
      </c>
    </row>
    <row r="14" spans="2:10" ht="18" customHeight="1">
      <c r="B14" s="19">
        <f t="shared" si="5"/>
        <v>40761</v>
      </c>
      <c r="C14" s="21" t="str">
        <f t="shared" si="0"/>
        <v>土</v>
      </c>
      <c r="D14" s="35">
        <f t="shared" si="1"/>
      </c>
      <c r="E14" s="35">
        <f t="shared" si="2"/>
      </c>
      <c r="F14" s="34">
        <f t="shared" si="7"/>
        <v>0</v>
      </c>
      <c r="G14" s="39">
        <f t="shared" si="3"/>
      </c>
      <c r="H14" s="29">
        <f t="shared" si="6"/>
      </c>
      <c r="I14" s="31"/>
      <c r="J14" s="45">
        <f t="shared" si="4"/>
      </c>
    </row>
    <row r="15" spans="2:10" ht="18" customHeight="1">
      <c r="B15" s="19">
        <f t="shared" si="5"/>
        <v>40762</v>
      </c>
      <c r="C15" s="21" t="str">
        <f t="shared" si="0"/>
        <v>日</v>
      </c>
      <c r="D15" s="35">
        <f t="shared" si="1"/>
      </c>
      <c r="E15" s="35">
        <f t="shared" si="2"/>
      </c>
      <c r="F15" s="34">
        <f t="shared" si="7"/>
        <v>0</v>
      </c>
      <c r="G15" s="39">
        <f t="shared" si="3"/>
      </c>
      <c r="H15" s="29">
        <f t="shared" si="6"/>
      </c>
      <c r="I15" s="31"/>
      <c r="J15" s="45">
        <f t="shared" si="4"/>
      </c>
    </row>
    <row r="16" spans="2:10" ht="18" customHeight="1">
      <c r="B16" s="19">
        <f t="shared" si="5"/>
        <v>40763</v>
      </c>
      <c r="C16" s="21" t="str">
        <f t="shared" si="0"/>
        <v>月</v>
      </c>
      <c r="D16" s="35">
        <f t="shared" si="1"/>
      </c>
      <c r="E16" s="35">
        <f t="shared" si="2"/>
      </c>
      <c r="F16" s="34">
        <f t="shared" si="7"/>
        <v>0</v>
      </c>
      <c r="G16" s="39">
        <f t="shared" si="3"/>
      </c>
      <c r="H16" s="29">
        <f t="shared" si="6"/>
      </c>
      <c r="I16" s="31"/>
      <c r="J16" s="45">
        <f t="shared" si="4"/>
      </c>
    </row>
    <row r="17" spans="2:10" ht="18" customHeight="1">
      <c r="B17" s="19">
        <f t="shared" si="5"/>
        <v>40764</v>
      </c>
      <c r="C17" s="21" t="str">
        <f t="shared" si="0"/>
        <v>火</v>
      </c>
      <c r="D17" s="35">
        <f t="shared" si="1"/>
      </c>
      <c r="E17" s="35">
        <f t="shared" si="2"/>
      </c>
      <c r="F17" s="34">
        <f t="shared" si="7"/>
        <v>0</v>
      </c>
      <c r="G17" s="39">
        <f t="shared" si="3"/>
      </c>
      <c r="H17" s="29">
        <f t="shared" si="6"/>
      </c>
      <c r="I17" s="31"/>
      <c r="J17" s="45">
        <f t="shared" si="4"/>
      </c>
    </row>
    <row r="18" spans="2:10" ht="18" customHeight="1">
      <c r="B18" s="19">
        <f t="shared" si="5"/>
        <v>40765</v>
      </c>
      <c r="C18" s="21" t="str">
        <f t="shared" si="0"/>
        <v>水</v>
      </c>
      <c r="D18" s="35">
        <f t="shared" si="1"/>
      </c>
      <c r="E18" s="35">
        <f t="shared" si="2"/>
      </c>
      <c r="F18" s="34">
        <f t="shared" si="7"/>
        <v>0</v>
      </c>
      <c r="G18" s="39">
        <f t="shared" si="3"/>
      </c>
      <c r="H18" s="29">
        <f t="shared" si="6"/>
      </c>
      <c r="I18" s="31"/>
      <c r="J18" s="45">
        <f t="shared" si="4"/>
      </c>
    </row>
    <row r="19" spans="2:10" ht="18" customHeight="1">
      <c r="B19" s="19">
        <f t="shared" si="5"/>
        <v>40766</v>
      </c>
      <c r="C19" s="21" t="str">
        <f t="shared" si="0"/>
        <v>木</v>
      </c>
      <c r="D19" s="35">
        <f t="shared" si="1"/>
      </c>
      <c r="E19" s="35">
        <f t="shared" si="2"/>
      </c>
      <c r="F19" s="34">
        <f t="shared" si="7"/>
        <v>0</v>
      </c>
      <c r="G19" s="39">
        <f t="shared" si="3"/>
      </c>
      <c r="H19" s="29">
        <f t="shared" si="6"/>
      </c>
      <c r="I19" s="31"/>
      <c r="J19" s="45">
        <f t="shared" si="4"/>
      </c>
    </row>
    <row r="20" spans="2:10" ht="18" customHeight="1">
      <c r="B20" s="19">
        <f t="shared" si="5"/>
        <v>40767</v>
      </c>
      <c r="C20" s="21" t="str">
        <f t="shared" si="0"/>
        <v>休</v>
      </c>
      <c r="D20" s="35">
        <f t="shared" si="1"/>
      </c>
      <c r="E20" s="35">
        <f t="shared" si="2"/>
      </c>
      <c r="F20" s="34">
        <f t="shared" si="7"/>
        <v>0</v>
      </c>
      <c r="G20" s="39">
        <f t="shared" si="3"/>
      </c>
      <c r="H20" s="29">
        <f t="shared" si="6"/>
      </c>
      <c r="I20" s="31"/>
      <c r="J20" s="45" t="str">
        <f t="shared" si="4"/>
        <v>夏季休業</v>
      </c>
    </row>
    <row r="21" spans="2:10" ht="18" customHeight="1">
      <c r="B21" s="19">
        <f t="shared" si="5"/>
        <v>40768</v>
      </c>
      <c r="C21" s="21" t="str">
        <f t="shared" si="0"/>
        <v>土</v>
      </c>
      <c r="D21" s="35">
        <f t="shared" si="1"/>
      </c>
      <c r="E21" s="35">
        <f t="shared" si="2"/>
      </c>
      <c r="F21" s="34">
        <f t="shared" si="7"/>
        <v>0</v>
      </c>
      <c r="G21" s="39">
        <f t="shared" si="3"/>
      </c>
      <c r="H21" s="29">
        <f t="shared" si="6"/>
      </c>
      <c r="I21" s="31"/>
      <c r="J21" s="45">
        <f t="shared" si="4"/>
      </c>
    </row>
    <row r="22" spans="2:10" ht="18" customHeight="1">
      <c r="B22" s="19">
        <f t="shared" si="5"/>
        <v>40769</v>
      </c>
      <c r="C22" s="21" t="str">
        <f t="shared" si="0"/>
        <v>日</v>
      </c>
      <c r="D22" s="35">
        <f t="shared" si="1"/>
      </c>
      <c r="E22" s="35">
        <f t="shared" si="2"/>
      </c>
      <c r="F22" s="34">
        <f t="shared" si="7"/>
        <v>0</v>
      </c>
      <c r="G22" s="39">
        <f t="shared" si="3"/>
      </c>
      <c r="H22" s="29">
        <f t="shared" si="6"/>
      </c>
      <c r="I22" s="31"/>
      <c r="J22" s="45">
        <f t="shared" si="4"/>
      </c>
    </row>
    <row r="23" spans="2:10" ht="18" customHeight="1">
      <c r="B23" s="19">
        <f t="shared" si="5"/>
        <v>40770</v>
      </c>
      <c r="C23" s="21" t="str">
        <f t="shared" si="0"/>
        <v>休</v>
      </c>
      <c r="D23" s="35">
        <f t="shared" si="1"/>
      </c>
      <c r="E23" s="35">
        <f t="shared" si="2"/>
      </c>
      <c r="F23" s="34">
        <f t="shared" si="7"/>
        <v>0</v>
      </c>
      <c r="G23" s="39">
        <f t="shared" si="3"/>
      </c>
      <c r="H23" s="29">
        <f t="shared" si="6"/>
      </c>
      <c r="I23" s="31"/>
      <c r="J23" s="45" t="str">
        <f t="shared" si="4"/>
        <v>夏季休業</v>
      </c>
    </row>
    <row r="24" spans="2:10" ht="18" customHeight="1">
      <c r="B24" s="19">
        <f t="shared" si="5"/>
        <v>40771</v>
      </c>
      <c r="C24" s="21" t="str">
        <f t="shared" si="0"/>
        <v>火</v>
      </c>
      <c r="D24" s="35">
        <f t="shared" si="1"/>
      </c>
      <c r="E24" s="35">
        <f t="shared" si="2"/>
      </c>
      <c r="F24" s="34">
        <f t="shared" si="7"/>
        <v>0</v>
      </c>
      <c r="G24" s="39">
        <f t="shared" si="3"/>
      </c>
      <c r="H24" s="29">
        <f t="shared" si="6"/>
      </c>
      <c r="I24" s="31"/>
      <c r="J24" s="45">
        <f t="shared" si="4"/>
      </c>
    </row>
    <row r="25" spans="2:10" ht="18" customHeight="1">
      <c r="B25" s="19">
        <f t="shared" si="5"/>
        <v>40772</v>
      </c>
      <c r="C25" s="21" t="str">
        <f t="shared" si="0"/>
        <v>水</v>
      </c>
      <c r="D25" s="35">
        <f t="shared" si="1"/>
      </c>
      <c r="E25" s="35">
        <f t="shared" si="2"/>
      </c>
      <c r="F25" s="34">
        <f t="shared" si="7"/>
        <v>0</v>
      </c>
      <c r="G25" s="39">
        <f t="shared" si="3"/>
      </c>
      <c r="H25" s="29">
        <f t="shared" si="6"/>
      </c>
      <c r="I25" s="31"/>
      <c r="J25" s="45">
        <f t="shared" si="4"/>
      </c>
    </row>
    <row r="26" spans="2:10" ht="18" customHeight="1">
      <c r="B26" s="19">
        <f t="shared" si="5"/>
        <v>40773</v>
      </c>
      <c r="C26" s="21" t="str">
        <f t="shared" si="0"/>
        <v>木</v>
      </c>
      <c r="D26" s="35">
        <f t="shared" si="1"/>
      </c>
      <c r="E26" s="35">
        <f t="shared" si="2"/>
      </c>
      <c r="F26" s="34">
        <f t="shared" si="7"/>
        <v>0</v>
      </c>
      <c r="G26" s="39">
        <f t="shared" si="3"/>
      </c>
      <c r="H26" s="29">
        <f t="shared" si="6"/>
      </c>
      <c r="I26" s="31"/>
      <c r="J26" s="45">
        <f t="shared" si="4"/>
      </c>
    </row>
    <row r="27" spans="2:10" ht="18" customHeight="1">
      <c r="B27" s="19">
        <f t="shared" si="5"/>
        <v>40774</v>
      </c>
      <c r="C27" s="21" t="str">
        <f t="shared" si="0"/>
        <v>金</v>
      </c>
      <c r="D27" s="35">
        <f t="shared" si="1"/>
      </c>
      <c r="E27" s="35">
        <f t="shared" si="2"/>
      </c>
      <c r="F27" s="34">
        <f t="shared" si="7"/>
        <v>0</v>
      </c>
      <c r="G27" s="39">
        <f t="shared" si="3"/>
      </c>
      <c r="H27" s="29">
        <f t="shared" si="6"/>
      </c>
      <c r="I27" s="31"/>
      <c r="J27" s="45">
        <f t="shared" si="4"/>
      </c>
    </row>
    <row r="28" spans="2:10" ht="18" customHeight="1">
      <c r="B28" s="19">
        <f t="shared" si="5"/>
        <v>40775</v>
      </c>
      <c r="C28" s="21" t="str">
        <f t="shared" si="0"/>
        <v>土</v>
      </c>
      <c r="D28" s="35">
        <f t="shared" si="1"/>
      </c>
      <c r="E28" s="35">
        <f t="shared" si="2"/>
      </c>
      <c r="F28" s="34">
        <f t="shared" si="7"/>
        <v>0</v>
      </c>
      <c r="G28" s="39">
        <f t="shared" si="3"/>
      </c>
      <c r="H28" s="29">
        <f t="shared" si="6"/>
      </c>
      <c r="I28" s="31"/>
      <c r="J28" s="45">
        <f t="shared" si="4"/>
      </c>
    </row>
    <row r="29" spans="2:10" ht="18" customHeight="1">
      <c r="B29" s="19">
        <f t="shared" si="5"/>
        <v>40776</v>
      </c>
      <c r="C29" s="21" t="str">
        <f t="shared" si="0"/>
        <v>日</v>
      </c>
      <c r="D29" s="35">
        <f t="shared" si="1"/>
      </c>
      <c r="E29" s="35">
        <f t="shared" si="2"/>
      </c>
      <c r="F29" s="34">
        <f t="shared" si="7"/>
        <v>0</v>
      </c>
      <c r="G29" s="39">
        <f t="shared" si="3"/>
      </c>
      <c r="H29" s="29">
        <f t="shared" si="6"/>
      </c>
      <c r="I29" s="31"/>
      <c r="J29" s="45">
        <f t="shared" si="4"/>
      </c>
    </row>
    <row r="30" spans="2:10" ht="18" customHeight="1">
      <c r="B30" s="19">
        <f t="shared" si="5"/>
        <v>40777</v>
      </c>
      <c r="C30" s="21" t="str">
        <f t="shared" si="0"/>
        <v>月</v>
      </c>
      <c r="D30" s="35">
        <f t="shared" si="1"/>
      </c>
      <c r="E30" s="35">
        <f t="shared" si="2"/>
      </c>
      <c r="F30" s="34">
        <f t="shared" si="7"/>
        <v>0</v>
      </c>
      <c r="G30" s="39">
        <f t="shared" si="3"/>
      </c>
      <c r="H30" s="29">
        <f t="shared" si="6"/>
      </c>
      <c r="I30" s="31"/>
      <c r="J30" s="45">
        <f t="shared" si="4"/>
      </c>
    </row>
    <row r="31" spans="2:10" ht="18" customHeight="1">
      <c r="B31" s="19">
        <f t="shared" si="5"/>
        <v>40778</v>
      </c>
      <c r="C31" s="21" t="str">
        <f t="shared" si="0"/>
        <v>火</v>
      </c>
      <c r="D31" s="35">
        <f t="shared" si="1"/>
      </c>
      <c r="E31" s="35">
        <f t="shared" si="2"/>
      </c>
      <c r="F31" s="34">
        <f t="shared" si="7"/>
        <v>0</v>
      </c>
      <c r="G31" s="39">
        <f t="shared" si="3"/>
      </c>
      <c r="H31" s="29">
        <f t="shared" si="6"/>
      </c>
      <c r="I31" s="31"/>
      <c r="J31" s="45">
        <f t="shared" si="4"/>
      </c>
    </row>
    <row r="32" spans="2:10" ht="18" customHeight="1">
      <c r="B32" s="19">
        <f t="shared" si="5"/>
        <v>40779</v>
      </c>
      <c r="C32" s="21" t="str">
        <f t="shared" si="0"/>
        <v>水</v>
      </c>
      <c r="D32" s="35">
        <f t="shared" si="1"/>
      </c>
      <c r="E32" s="35">
        <f t="shared" si="2"/>
      </c>
      <c r="F32" s="34">
        <f t="shared" si="7"/>
        <v>0</v>
      </c>
      <c r="G32" s="39">
        <f t="shared" si="3"/>
      </c>
      <c r="H32" s="29">
        <f t="shared" si="6"/>
      </c>
      <c r="I32" s="31"/>
      <c r="J32" s="45">
        <f t="shared" si="4"/>
      </c>
    </row>
    <row r="33" spans="2:10" ht="18" customHeight="1">
      <c r="B33" s="19">
        <f t="shared" si="5"/>
        <v>40780</v>
      </c>
      <c r="C33" s="21" t="str">
        <f t="shared" si="0"/>
        <v>木</v>
      </c>
      <c r="D33" s="35">
        <f t="shared" si="1"/>
      </c>
      <c r="E33" s="35">
        <f t="shared" si="2"/>
      </c>
      <c r="F33" s="34">
        <f t="shared" si="7"/>
        <v>0</v>
      </c>
      <c r="G33" s="39">
        <f t="shared" si="3"/>
      </c>
      <c r="H33" s="29">
        <f t="shared" si="6"/>
      </c>
      <c r="I33" s="31"/>
      <c r="J33" s="45">
        <f t="shared" si="4"/>
      </c>
    </row>
    <row r="34" spans="2:10" ht="18" customHeight="1">
      <c r="B34" s="19">
        <f t="shared" si="5"/>
        <v>40781</v>
      </c>
      <c r="C34" s="21" t="str">
        <f t="shared" si="0"/>
        <v>金</v>
      </c>
      <c r="D34" s="35">
        <f t="shared" si="1"/>
      </c>
      <c r="E34" s="35">
        <f t="shared" si="2"/>
      </c>
      <c r="F34" s="34">
        <f t="shared" si="7"/>
        <v>0</v>
      </c>
      <c r="G34" s="39">
        <f t="shared" si="3"/>
      </c>
      <c r="H34" s="29">
        <f t="shared" si="6"/>
      </c>
      <c r="I34" s="31"/>
      <c r="J34" s="45">
        <f t="shared" si="4"/>
      </c>
    </row>
    <row r="35" spans="2:10" ht="18" customHeight="1">
      <c r="B35" s="19">
        <f t="shared" si="5"/>
        <v>40782</v>
      </c>
      <c r="C35" s="21" t="str">
        <f t="shared" si="0"/>
        <v>土</v>
      </c>
      <c r="D35" s="35">
        <f t="shared" si="1"/>
      </c>
      <c r="E35" s="35">
        <f t="shared" si="2"/>
      </c>
      <c r="F35" s="34">
        <f t="shared" si="7"/>
        <v>0</v>
      </c>
      <c r="G35" s="39">
        <f t="shared" si="3"/>
      </c>
      <c r="H35" s="29">
        <f t="shared" si="6"/>
      </c>
      <c r="I35" s="31"/>
      <c r="J35" s="45">
        <f t="shared" si="4"/>
      </c>
    </row>
    <row r="36" spans="2:10" ht="18" customHeight="1">
      <c r="B36" s="19">
        <f t="shared" si="5"/>
        <v>40783</v>
      </c>
      <c r="C36" s="21" t="str">
        <f t="shared" si="0"/>
        <v>日</v>
      </c>
      <c r="D36" s="35">
        <f t="shared" si="1"/>
      </c>
      <c r="E36" s="35">
        <f t="shared" si="2"/>
      </c>
      <c r="F36" s="34">
        <f t="shared" si="7"/>
        <v>0</v>
      </c>
      <c r="G36" s="39">
        <f t="shared" si="3"/>
      </c>
      <c r="H36" s="29">
        <f t="shared" si="6"/>
      </c>
      <c r="I36" s="31"/>
      <c r="J36" s="45">
        <f t="shared" si="4"/>
      </c>
    </row>
    <row r="37" spans="2:10" ht="18" customHeight="1">
      <c r="B37" s="19">
        <f>IF(MONTH(B36+1)&lt;&gt;$B$3,"",B36+1)</f>
        <v>40784</v>
      </c>
      <c r="C37" s="21" t="str">
        <f t="shared" si="0"/>
        <v>月</v>
      </c>
      <c r="D37" s="35">
        <f t="shared" si="1"/>
      </c>
      <c r="E37" s="35">
        <f t="shared" si="2"/>
      </c>
      <c r="F37" s="34">
        <f t="shared" si="7"/>
        <v>0</v>
      </c>
      <c r="G37" s="39">
        <f t="shared" si="3"/>
      </c>
      <c r="H37" s="29">
        <f t="shared" si="6"/>
      </c>
      <c r="I37" s="31"/>
      <c r="J37" s="45">
        <f t="shared" si="4"/>
      </c>
    </row>
    <row r="38" spans="2:10" ht="18" customHeight="1">
      <c r="B38" s="19">
        <f>IF(MONTH(B37+1)&lt;&gt;$B$3,"",B37+1)</f>
        <v>40785</v>
      </c>
      <c r="C38" s="21" t="str">
        <f t="shared" si="0"/>
        <v>火</v>
      </c>
      <c r="D38" s="35">
        <f t="shared" si="1"/>
      </c>
      <c r="E38" s="35">
        <f t="shared" si="2"/>
      </c>
      <c r="F38" s="34">
        <f t="shared" si="7"/>
        <v>0</v>
      </c>
      <c r="G38" s="39">
        <f t="shared" si="3"/>
      </c>
      <c r="H38" s="29">
        <f t="shared" si="6"/>
      </c>
      <c r="I38" s="31"/>
      <c r="J38" s="45">
        <f t="shared" si="4"/>
      </c>
    </row>
    <row r="39" spans="2:10" ht="18" customHeight="1" thickBot="1">
      <c r="B39" s="19">
        <f>IF(MONTH(B38+1)&lt;&gt;$B$3,"",B38+1)</f>
        <v>40786</v>
      </c>
      <c r="C39" s="20" t="str">
        <f t="shared" si="0"/>
        <v>水</v>
      </c>
      <c r="D39" s="61">
        <f t="shared" si="1"/>
      </c>
      <c r="E39" s="36">
        <f t="shared" si="2"/>
      </c>
      <c r="F39" s="65">
        <f t="shared" si="7"/>
        <v>0</v>
      </c>
      <c r="G39" s="66">
        <f t="shared" si="3"/>
      </c>
      <c r="H39" s="68">
        <f t="shared" si="6"/>
      </c>
      <c r="I39" s="32"/>
      <c r="J39" s="45">
        <f t="shared" si="4"/>
      </c>
    </row>
    <row r="40" spans="2:10" ht="22.5" customHeight="1" thickBot="1" thickTop="1">
      <c r="B40" s="82" t="s">
        <v>33</v>
      </c>
      <c r="C40" s="98"/>
      <c r="D40" s="62">
        <f>SUM(D9:D39)</f>
        <v>0</v>
      </c>
      <c r="E40" s="33">
        <f>SUM(E9:E39)</f>
        <v>0</v>
      </c>
      <c r="F40" s="70">
        <f>SUM(D9:E39)+E5</f>
        <v>0</v>
      </c>
      <c r="G40" s="67"/>
      <c r="H40" s="64"/>
      <c r="I40" s="38"/>
      <c r="J40" s="44"/>
    </row>
    <row r="41" spans="4:10" ht="13.5">
      <c r="D41" s="4"/>
      <c r="E41" s="4"/>
      <c r="F41" s="4"/>
      <c r="G41" s="4"/>
      <c r="H41" s="4"/>
      <c r="I41" s="4"/>
      <c r="J41" s="4"/>
    </row>
    <row r="42" spans="4:10" ht="13.5">
      <c r="D42" s="4"/>
      <c r="E42" s="4"/>
      <c r="F42" s="4"/>
      <c r="G42" s="4"/>
      <c r="H42" s="4"/>
      <c r="I42" s="4"/>
      <c r="J42" s="4"/>
    </row>
    <row r="43" spans="4:10" ht="13.5">
      <c r="D43" s="4"/>
      <c r="E43" s="4"/>
      <c r="F43" s="4"/>
      <c r="G43" s="4"/>
      <c r="H43" s="4"/>
      <c r="I43" s="4"/>
      <c r="J43" s="4"/>
    </row>
    <row r="44" spans="4:10" ht="13.5">
      <c r="D44" s="4"/>
      <c r="E44" s="4"/>
      <c r="F44" s="4"/>
      <c r="G44" s="4"/>
      <c r="H44" s="4"/>
      <c r="I44" s="4"/>
      <c r="J44" s="4"/>
    </row>
    <row r="45" spans="4:10" ht="13.5">
      <c r="D45" s="4"/>
      <c r="E45" s="4"/>
      <c r="F45" s="4"/>
      <c r="G45" s="4"/>
      <c r="H45" s="4"/>
      <c r="I45" s="4"/>
      <c r="J45" s="4"/>
    </row>
    <row r="46" spans="4:10" ht="13.5">
      <c r="D46" s="4"/>
      <c r="E46" s="4"/>
      <c r="F46" s="4"/>
      <c r="G46" s="4"/>
      <c r="H46" s="4"/>
      <c r="I46" s="4"/>
      <c r="J46" s="4"/>
    </row>
    <row r="47" spans="4:10" ht="13.5">
      <c r="D47" s="4"/>
      <c r="E47" s="4"/>
      <c r="F47" s="4"/>
      <c r="G47" s="4"/>
      <c r="H47" s="4"/>
      <c r="I47" s="4"/>
      <c r="J47" s="4"/>
    </row>
    <row r="48" spans="4:10" ht="13.5">
      <c r="D48" s="4"/>
      <c r="E48" s="4"/>
      <c r="F48" s="4"/>
      <c r="G48" s="4"/>
      <c r="H48" s="4"/>
      <c r="I48" s="4"/>
      <c r="J48" s="4"/>
    </row>
    <row r="49" spans="4:10" ht="13.5">
      <c r="D49" s="4"/>
      <c r="E49" s="4"/>
      <c r="F49" s="4"/>
      <c r="G49" s="4"/>
      <c r="H49" s="4"/>
      <c r="I49" s="4"/>
      <c r="J49" s="4"/>
    </row>
    <row r="50" spans="4:10" ht="13.5">
      <c r="D50" s="4"/>
      <c r="E50" s="4"/>
      <c r="F50" s="4"/>
      <c r="G50" s="4"/>
      <c r="H50" s="4"/>
      <c r="I50" s="4"/>
      <c r="J50" s="4"/>
    </row>
    <row r="51" spans="4:10" ht="13.5">
      <c r="D51" s="4"/>
      <c r="E51" s="4"/>
      <c r="F51" s="4"/>
      <c r="G51" s="4"/>
      <c r="H51" s="4"/>
      <c r="I51" s="4"/>
      <c r="J51" s="4"/>
    </row>
    <row r="52" spans="4:10" ht="13.5">
      <c r="D52" s="4"/>
      <c r="E52" s="4"/>
      <c r="F52" s="4"/>
      <c r="G52" s="4"/>
      <c r="H52" s="4"/>
      <c r="I52" s="4"/>
      <c r="J52" s="4"/>
    </row>
    <row r="53" spans="4:10" ht="13.5">
      <c r="D53" s="4"/>
      <c r="E53" s="4"/>
      <c r="F53" s="4"/>
      <c r="G53" s="4"/>
      <c r="H53" s="4"/>
      <c r="I53" s="4"/>
      <c r="J53" s="4"/>
    </row>
    <row r="54" spans="4:10" ht="13.5">
      <c r="D54" s="4"/>
      <c r="E54" s="4"/>
      <c r="F54" s="4"/>
      <c r="G54" s="4"/>
      <c r="H54" s="4"/>
      <c r="I54" s="4"/>
      <c r="J54" s="4"/>
    </row>
    <row r="55" spans="4:10" ht="13.5">
      <c r="D55" s="4"/>
      <c r="E55" s="4"/>
      <c r="F55" s="4"/>
      <c r="G55" s="4"/>
      <c r="H55" s="4"/>
      <c r="I55" s="4"/>
      <c r="J55" s="4"/>
    </row>
    <row r="56" spans="4:10" ht="13.5">
      <c r="D56" s="4"/>
      <c r="E56" s="4"/>
      <c r="F56" s="4"/>
      <c r="G56" s="4"/>
      <c r="H56" s="4"/>
      <c r="I56" s="4"/>
      <c r="J56" s="4"/>
    </row>
    <row r="57" spans="4:10" ht="13.5">
      <c r="D57" s="4"/>
      <c r="E57" s="4"/>
      <c r="F57" s="4"/>
      <c r="G57" s="4"/>
      <c r="H57" s="4"/>
      <c r="I57" s="4"/>
      <c r="J57" s="4"/>
    </row>
    <row r="58" spans="4:10" ht="13.5">
      <c r="D58" s="4"/>
      <c r="E58" s="4"/>
      <c r="F58" s="4"/>
      <c r="G58" s="4"/>
      <c r="H58" s="4"/>
      <c r="I58" s="4"/>
      <c r="J58" s="4"/>
    </row>
    <row r="59" spans="4:10" ht="13.5">
      <c r="D59" s="4"/>
      <c r="E59" s="4"/>
      <c r="F59" s="4"/>
      <c r="G59" s="4"/>
      <c r="H59" s="4"/>
      <c r="I59" s="4"/>
      <c r="J59" s="4"/>
    </row>
    <row r="60" spans="4:10" ht="13.5">
      <c r="D60" s="4"/>
      <c r="E60" s="4"/>
      <c r="F60" s="4"/>
      <c r="G60" s="4"/>
      <c r="H60" s="4"/>
      <c r="I60" s="4"/>
      <c r="J60" s="4"/>
    </row>
    <row r="61" spans="4:10" ht="13.5">
      <c r="D61" s="4"/>
      <c r="E61" s="4"/>
      <c r="F61" s="4"/>
      <c r="G61" s="4"/>
      <c r="H61" s="4"/>
      <c r="I61" s="4"/>
      <c r="J61" s="4"/>
    </row>
    <row r="62" spans="4:10" ht="13.5">
      <c r="D62" s="4"/>
      <c r="E62" s="4"/>
      <c r="F62" s="4"/>
      <c r="G62" s="4"/>
      <c r="H62" s="4"/>
      <c r="I62" s="4"/>
      <c r="J62" s="4"/>
    </row>
    <row r="63" spans="4:10" ht="13.5">
      <c r="D63" s="4"/>
      <c r="E63" s="4"/>
      <c r="F63" s="4"/>
      <c r="G63" s="4"/>
      <c r="H63" s="4"/>
      <c r="I63" s="4"/>
      <c r="J63" s="4"/>
    </row>
    <row r="64" spans="4:10" ht="13.5">
      <c r="D64" s="4"/>
      <c r="E64" s="4"/>
      <c r="F64" s="4"/>
      <c r="G64" s="4"/>
      <c r="H64" s="4"/>
      <c r="I64" s="4"/>
      <c r="J64" s="4"/>
    </row>
    <row r="65" spans="4:10" ht="13.5">
      <c r="D65" s="4"/>
      <c r="E65" s="4"/>
      <c r="F65" s="4"/>
      <c r="G65" s="4"/>
      <c r="H65" s="4"/>
      <c r="I65" s="4"/>
      <c r="J65" s="4"/>
    </row>
    <row r="66" spans="4:10" ht="13.5">
      <c r="D66" s="4"/>
      <c r="E66" s="4"/>
      <c r="F66" s="4"/>
      <c r="G66" s="4"/>
      <c r="H66" s="4"/>
      <c r="I66" s="4"/>
      <c r="J66" s="4"/>
    </row>
    <row r="67" spans="4:10" ht="13.5">
      <c r="D67" s="4"/>
      <c r="E67" s="4"/>
      <c r="F67" s="4"/>
      <c r="G67" s="4"/>
      <c r="H67" s="4"/>
      <c r="I67" s="4"/>
      <c r="J67" s="4"/>
    </row>
    <row r="68" spans="4:10" ht="13.5">
      <c r="D68" s="4"/>
      <c r="E68" s="4"/>
      <c r="F68" s="4"/>
      <c r="G68" s="4"/>
      <c r="H68" s="4"/>
      <c r="I68" s="4"/>
      <c r="J68" s="4"/>
    </row>
    <row r="69" spans="4:10" ht="13.5">
      <c r="D69" s="4"/>
      <c r="E69" s="4"/>
      <c r="F69" s="4"/>
      <c r="G69" s="4"/>
      <c r="H69" s="4"/>
      <c r="I69" s="4"/>
      <c r="J69" s="4"/>
    </row>
    <row r="70" spans="4:10" ht="13.5">
      <c r="D70" s="4"/>
      <c r="E70" s="4"/>
      <c r="F70" s="4"/>
      <c r="G70" s="4"/>
      <c r="H70" s="4"/>
      <c r="I70" s="4"/>
      <c r="J70" s="4"/>
    </row>
    <row r="71" spans="4:10" ht="13.5">
      <c r="D71" s="4"/>
      <c r="E71" s="4"/>
      <c r="F71" s="4"/>
      <c r="G71" s="4"/>
      <c r="H71" s="4"/>
      <c r="I71" s="4"/>
      <c r="J71" s="4"/>
    </row>
    <row r="72" spans="4:10" ht="13.5">
      <c r="D72" s="4"/>
      <c r="E72" s="4"/>
      <c r="F72" s="4"/>
      <c r="G72" s="4"/>
      <c r="H72" s="4"/>
      <c r="I72" s="4"/>
      <c r="J72" s="4"/>
    </row>
    <row r="73" spans="4:10" ht="13.5">
      <c r="D73" s="4"/>
      <c r="E73" s="4"/>
      <c r="F73" s="4"/>
      <c r="G73" s="4"/>
      <c r="H73" s="4"/>
      <c r="I73" s="4"/>
      <c r="J73" s="4"/>
    </row>
    <row r="74" spans="4:10" ht="13.5">
      <c r="D74" s="4"/>
      <c r="E74" s="4"/>
      <c r="F74" s="4"/>
      <c r="G74" s="4"/>
      <c r="H74" s="4"/>
      <c r="I74" s="4"/>
      <c r="J74" s="4"/>
    </row>
    <row r="75" spans="4:10" ht="13.5">
      <c r="D75" s="4"/>
      <c r="E75" s="4"/>
      <c r="F75" s="4"/>
      <c r="G75" s="4"/>
      <c r="H75" s="4"/>
      <c r="I75" s="4"/>
      <c r="J75" s="4"/>
    </row>
    <row r="76" spans="4:10" ht="13.5">
      <c r="D76" s="4"/>
      <c r="E76" s="4"/>
      <c r="F76" s="4"/>
      <c r="G76" s="4"/>
      <c r="H76" s="4"/>
      <c r="I76" s="4"/>
      <c r="J76" s="4"/>
    </row>
    <row r="77" spans="4:10" ht="13.5">
      <c r="D77" s="4"/>
      <c r="E77" s="4"/>
      <c r="F77" s="4"/>
      <c r="G77" s="4"/>
      <c r="H77" s="4"/>
      <c r="I77" s="4"/>
      <c r="J77" s="4"/>
    </row>
    <row r="78" spans="4:10" ht="13.5">
      <c r="D78" s="4"/>
      <c r="E78" s="4"/>
      <c r="F78" s="4"/>
      <c r="G78" s="4"/>
      <c r="H78" s="4"/>
      <c r="I78" s="4"/>
      <c r="J78" s="4"/>
    </row>
    <row r="79" spans="4:10" ht="13.5">
      <c r="D79" s="4"/>
      <c r="E79" s="4"/>
      <c r="F79" s="4"/>
      <c r="G79" s="4"/>
      <c r="H79" s="4"/>
      <c r="I79" s="4"/>
      <c r="J79" s="4"/>
    </row>
    <row r="80" spans="4:10" ht="13.5">
      <c r="D80" s="4"/>
      <c r="E80" s="4"/>
      <c r="F80" s="4"/>
      <c r="G80" s="4"/>
      <c r="H80" s="4"/>
      <c r="I80" s="4"/>
      <c r="J80" s="4"/>
    </row>
    <row r="81" spans="4:10" ht="13.5">
      <c r="D81" s="4"/>
      <c r="E81" s="4"/>
      <c r="F81" s="4"/>
      <c r="G81" s="4"/>
      <c r="H81" s="4"/>
      <c r="I81" s="4"/>
      <c r="J81" s="4"/>
    </row>
    <row r="82" spans="4:10" ht="13.5">
      <c r="D82" s="4"/>
      <c r="E82" s="4"/>
      <c r="F82" s="4"/>
      <c r="G82" s="4"/>
      <c r="H82" s="4"/>
      <c r="I82" s="4"/>
      <c r="J82" s="4"/>
    </row>
    <row r="83" spans="4:10" ht="13.5">
      <c r="D83" s="4"/>
      <c r="E83" s="4"/>
      <c r="F83" s="4"/>
      <c r="G83" s="4"/>
      <c r="H83" s="4"/>
      <c r="I83" s="4"/>
      <c r="J83" s="4"/>
    </row>
    <row r="84" spans="4:10" ht="13.5">
      <c r="D84" s="4"/>
      <c r="E84" s="4"/>
      <c r="F84" s="4"/>
      <c r="G84" s="4"/>
      <c r="H84" s="4"/>
      <c r="I84" s="4"/>
      <c r="J84" s="4"/>
    </row>
    <row r="85" spans="4:10" ht="13.5">
      <c r="D85" s="4"/>
      <c r="E85" s="4"/>
      <c r="F85" s="4"/>
      <c r="G85" s="4"/>
      <c r="H85" s="4"/>
      <c r="I85" s="4"/>
      <c r="J85" s="4"/>
    </row>
    <row r="86" spans="4:10" ht="13.5">
      <c r="D86" s="4"/>
      <c r="E86" s="4"/>
      <c r="F86" s="4"/>
      <c r="G86" s="4"/>
      <c r="H86" s="4"/>
      <c r="I86" s="4"/>
      <c r="J86" s="4"/>
    </row>
    <row r="87" spans="4:10" ht="13.5">
      <c r="D87" s="4"/>
      <c r="E87" s="4"/>
      <c r="F87" s="4"/>
      <c r="G87" s="4"/>
      <c r="H87" s="4"/>
      <c r="I87" s="4"/>
      <c r="J87" s="4"/>
    </row>
    <row r="88" spans="4:10" ht="13.5">
      <c r="D88" s="4"/>
      <c r="E88" s="4"/>
      <c r="F88" s="4"/>
      <c r="G88" s="4"/>
      <c r="H88" s="4"/>
      <c r="I88" s="4"/>
      <c r="J88" s="4"/>
    </row>
    <row r="89" spans="4:10" ht="13.5">
      <c r="D89" s="4"/>
      <c r="E89" s="4"/>
      <c r="F89" s="4"/>
      <c r="G89" s="4"/>
      <c r="H89" s="4"/>
      <c r="I89" s="4"/>
      <c r="J89" s="4"/>
    </row>
    <row r="90" spans="4:10" ht="13.5">
      <c r="D90" s="4"/>
      <c r="E90" s="4"/>
      <c r="F90" s="4"/>
      <c r="G90" s="4"/>
      <c r="H90" s="4"/>
      <c r="I90" s="4"/>
      <c r="J90" s="4"/>
    </row>
    <row r="91" spans="4:10" ht="13.5">
      <c r="D91" s="4"/>
      <c r="E91" s="4"/>
      <c r="F91" s="4"/>
      <c r="G91" s="4"/>
      <c r="H91" s="4"/>
      <c r="I91" s="4"/>
      <c r="J91" s="4"/>
    </row>
    <row r="92" spans="4:10" ht="13.5">
      <c r="D92" s="4"/>
      <c r="E92" s="4"/>
      <c r="F92" s="4"/>
      <c r="G92" s="4"/>
      <c r="H92" s="4"/>
      <c r="I92" s="4"/>
      <c r="J92" s="4"/>
    </row>
    <row r="93" spans="4:10" ht="13.5">
      <c r="D93" s="4"/>
      <c r="E93" s="4"/>
      <c r="F93" s="4"/>
      <c r="G93" s="4"/>
      <c r="H93" s="4"/>
      <c r="I93" s="4"/>
      <c r="J93" s="4"/>
    </row>
    <row r="94" spans="4:10" ht="13.5">
      <c r="D94" s="4"/>
      <c r="E94" s="4"/>
      <c r="F94" s="4"/>
      <c r="G94" s="4"/>
      <c r="H94" s="4"/>
      <c r="I94" s="4"/>
      <c r="J94" s="4"/>
    </row>
    <row r="95" spans="4:10" ht="13.5">
      <c r="D95" s="4"/>
      <c r="E95" s="4"/>
      <c r="F95" s="4"/>
      <c r="G95" s="4"/>
      <c r="H95" s="4"/>
      <c r="I95" s="4"/>
      <c r="J95" s="4"/>
    </row>
    <row r="96" spans="4:10" ht="13.5">
      <c r="D96" s="4"/>
      <c r="E96" s="4"/>
      <c r="F96" s="4"/>
      <c r="G96" s="4"/>
      <c r="H96" s="4"/>
      <c r="I96" s="4"/>
      <c r="J96" s="4"/>
    </row>
    <row r="97" spans="4:10" ht="13.5">
      <c r="D97" s="4"/>
      <c r="E97" s="4"/>
      <c r="F97" s="4"/>
      <c r="G97" s="4"/>
      <c r="H97" s="4"/>
      <c r="I97" s="4"/>
      <c r="J97" s="4"/>
    </row>
    <row r="98" spans="4:10" ht="13.5">
      <c r="D98" s="4"/>
      <c r="E98" s="4"/>
      <c r="F98" s="4"/>
      <c r="G98" s="4"/>
      <c r="H98" s="4"/>
      <c r="I98" s="4"/>
      <c r="J98" s="4"/>
    </row>
    <row r="99" spans="4:10" ht="13.5">
      <c r="D99" s="4"/>
      <c r="E99" s="4"/>
      <c r="F99" s="4"/>
      <c r="G99" s="4"/>
      <c r="H99" s="4"/>
      <c r="I99" s="4"/>
      <c r="J99" s="4"/>
    </row>
    <row r="100" spans="4:10" ht="13.5">
      <c r="D100" s="4"/>
      <c r="E100" s="4"/>
      <c r="F100" s="4"/>
      <c r="G100" s="4"/>
      <c r="H100" s="4"/>
      <c r="I100" s="4"/>
      <c r="J100" s="4"/>
    </row>
    <row r="101" spans="4:10" ht="13.5">
      <c r="D101" s="4"/>
      <c r="E101" s="4"/>
      <c r="F101" s="4"/>
      <c r="G101" s="4"/>
      <c r="H101" s="4"/>
      <c r="I101" s="4"/>
      <c r="J101" s="4"/>
    </row>
    <row r="102" spans="4:10" ht="13.5">
      <c r="D102" s="4"/>
      <c r="E102" s="4"/>
      <c r="F102" s="4"/>
      <c r="G102" s="4"/>
      <c r="H102" s="4"/>
      <c r="I102" s="4"/>
      <c r="J102" s="4"/>
    </row>
    <row r="103" spans="4:10" ht="13.5">
      <c r="D103" s="4"/>
      <c r="E103" s="4"/>
      <c r="F103" s="4"/>
      <c r="G103" s="4"/>
      <c r="H103" s="4"/>
      <c r="I103" s="4"/>
      <c r="J103" s="4"/>
    </row>
  </sheetData>
  <mergeCells count="8">
    <mergeCell ref="B3:C3"/>
    <mergeCell ref="G2:J3"/>
    <mergeCell ref="B2:C2"/>
    <mergeCell ref="B40:C40"/>
    <mergeCell ref="B5:D6"/>
    <mergeCell ref="E5:F6"/>
    <mergeCell ref="I5:J5"/>
    <mergeCell ref="I6:J6"/>
  </mergeCells>
  <conditionalFormatting sqref="B9:C39">
    <cfRule type="expression" priority="1" dxfId="0" stopIfTrue="1">
      <formula>$C9="休"</formula>
    </cfRule>
    <cfRule type="expression" priority="2" dxfId="0" stopIfTrue="1">
      <formula>$C9="日"</formula>
    </cfRule>
    <cfRule type="expression" priority="3" dxfId="1" stopIfTrue="1">
      <formula>$C9="土"</formula>
    </cfRule>
  </conditionalFormatting>
  <conditionalFormatting sqref="J9:J39">
    <cfRule type="expression" priority="4" dxfId="0" stopIfTrue="1">
      <formula>$C9="休"</formula>
    </cfRule>
    <cfRule type="expression" priority="5" dxfId="1" stopIfTrue="1">
      <formula>$C9="土"</formula>
    </cfRule>
    <cfRule type="expression" priority="6" dxfId="0" stopIfTrue="1">
      <formula>$C9="日"</formula>
    </cfRule>
  </conditionalFormatting>
  <conditionalFormatting sqref="D9:I39">
    <cfRule type="expression" priority="7" dxfId="0" stopIfTrue="1">
      <formula>$C9="休"</formula>
    </cfRule>
    <cfRule type="expression" priority="8" dxfId="1" stopIfTrue="1">
      <formula>$C9="土"</formula>
    </cfRule>
    <cfRule type="expression" priority="9" dxfId="0" stopIfTrue="1">
      <formula>$C9="日"</formula>
    </cfRule>
  </conditionalFormatting>
  <dataValidations count="2">
    <dataValidation type="list" allowBlank="1" showInputMessage="1" showErrorMessage="1" imeMode="off" sqref="E3">
      <formula1>"1,2,3,4,5,6,7,8,9,10,11,12"</formula1>
    </dataValidation>
    <dataValidation type="whole" allowBlank="1" showInputMessage="1" showErrorMessage="1" error="1900～9999までの西暦4桁の数字を入力してください" imeMode="off" sqref="B2:C2">
      <formula1>1900</formula1>
      <formula2>9999</formula2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WindowsXp</cp:lastModifiedBy>
  <cp:lastPrinted>2009-04-05T09:48:31Z</cp:lastPrinted>
  <dcterms:created xsi:type="dcterms:W3CDTF">2009-03-21T15:00:00Z</dcterms:created>
  <dcterms:modified xsi:type="dcterms:W3CDTF">2011-01-09T15:51:14Z</dcterms:modified>
  <cp:category/>
  <cp:version/>
  <cp:contentType/>
  <cp:contentStatus/>
</cp:coreProperties>
</file>